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queryTables/queryTable2.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19440" windowHeight="11310"/>
  </bookViews>
  <sheets>
    <sheet name="LC New format" sheetId="3" r:id="rId1"/>
    <sheet name="T-Bills working" sheetId="4" r:id="rId2"/>
    <sheet name="VAR" sheetId="5" r:id="rId3"/>
    <sheet name="symbol_margin_haircut (2)" sheetId="6" r:id="rId4"/>
    <sheet name="insideZip-pledge" sheetId="7" r:id="rId5"/>
  </sheets>
  <externalReferences>
    <externalReference r:id="rId6"/>
  </externalReferences>
  <definedNames>
    <definedName name="ExternalData_1" localSheetId="4" hidden="1">'insideZip-pledge'!$A$1:$K$35</definedName>
    <definedName name="ExternalData_1" localSheetId="3" hidden="1">'symbol_margin_haircut (2)'!$A$1:$H$853</definedName>
    <definedName name="_xlnm.Print_Area" localSheetId="0">'LC New format'!$A$1:$E$110</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3"/>
  <c r="F26" s="1"/>
  <c r="C64"/>
  <c r="C63"/>
  <c r="C50"/>
  <c r="C49"/>
  <c r="C32"/>
  <c r="E19"/>
  <c r="E64" l="1"/>
  <c r="E63"/>
  <c r="E19" i="5"/>
  <c r="E45" i="3" l="1"/>
  <c r="H23"/>
  <c r="J18" i="5"/>
  <c r="E16"/>
  <c r="C16"/>
  <c r="H15"/>
  <c r="F15"/>
  <c r="E15"/>
  <c r="G15" s="1"/>
  <c r="I15" s="1"/>
  <c r="H14"/>
  <c r="F14"/>
  <c r="G14" s="1"/>
  <c r="I14" s="1"/>
  <c r="J14" s="1"/>
  <c r="E14"/>
  <c r="H13"/>
  <c r="F13"/>
  <c r="E13"/>
  <c r="G13" s="1"/>
  <c r="I13" s="1"/>
  <c r="H12"/>
  <c r="F12"/>
  <c r="G12" s="1"/>
  <c r="I12" s="1"/>
  <c r="J12" s="1"/>
  <c r="E12"/>
  <c r="H11"/>
  <c r="F11"/>
  <c r="E11"/>
  <c r="G11" s="1"/>
  <c r="I11" s="1"/>
  <c r="H10"/>
  <c r="F10"/>
  <c r="G10" s="1"/>
  <c r="I10" s="1"/>
  <c r="J10" s="1"/>
  <c r="E10"/>
  <c r="H9"/>
  <c r="F9"/>
  <c r="E9"/>
  <c r="G9" s="1"/>
  <c r="I9" s="1"/>
  <c r="H8"/>
  <c r="F8"/>
  <c r="G8" s="1"/>
  <c r="I8" s="1"/>
  <c r="J8" s="1"/>
  <c r="E8"/>
  <c r="H7"/>
  <c r="F7"/>
  <c r="E7"/>
  <c r="G7" s="1"/>
  <c r="I7" s="1"/>
  <c r="J11" l="1"/>
  <c r="J13"/>
  <c r="J15"/>
  <c r="J7"/>
  <c r="J16" s="1"/>
  <c r="J20" s="1"/>
  <c r="J9"/>
  <c r="C17" i="4" l="1"/>
  <c r="C15"/>
  <c r="C13"/>
  <c r="C14" s="1"/>
  <c r="C11"/>
  <c r="C18" l="1"/>
  <c r="G2" s="1"/>
  <c r="G3" s="1"/>
  <c r="C19" l="1"/>
  <c r="E42" i="3"/>
  <c r="E56" l="1"/>
  <c r="C10" l="1"/>
  <c r="E103"/>
  <c r="E108" s="1"/>
  <c r="E79"/>
  <c r="C56"/>
  <c r="E107" l="1"/>
  <c r="C103"/>
  <c r="C79"/>
  <c r="F79" s="1"/>
  <c r="E106" l="1"/>
  <c r="E109" s="1"/>
  <c r="G109" s="1"/>
  <c r="D56"/>
</calcChain>
</file>

<file path=xl/connections.xml><?xml version="1.0" encoding="utf-8"?>
<connections xmlns="http://schemas.openxmlformats.org/spreadsheetml/2006/main">
  <connection id="1" keepAlive="1" name="Query - insideZip-pledge" description="Connection to the 'insideZip-pledge' query in the workbook." type="5" refreshedVersion="8" background="1" saveData="1">
    <dbPr connection="Provider=Microsoft.Mashup.OleDb.1;Data Source=$Workbook$;Location=insideZip-pledge;Extended Properties=&quot;&quot;" command="SELECT * FROM [insideZip-pledge]"/>
  </connection>
  <connection id="2" keepAlive="1" name="Query - symbol_margin_haircut (2)" description="Connection to the 'symbol_margin_haircut (2)' query in the workbook." type="5" refreshedVersion="8" background="1" saveData="1">
    <dbPr connection="Provider=Microsoft.Mashup.OleDb.1;Data Source=$Workbook$;Location=&quot;symbol_margin_haircut (2)&quot;;Extended Properties=&quot;&quot;" command="SELECT * FROM [symbol_margin_haircut (2)]"/>
  </connection>
</connections>
</file>

<file path=xl/sharedStrings.xml><?xml version="1.0" encoding="utf-8"?>
<sst xmlns="http://schemas.openxmlformats.org/spreadsheetml/2006/main" count="1346" uniqueCount="1106">
  <si>
    <t>Schedule III</t>
  </si>
  <si>
    <t>[see regulation 6(4)]</t>
  </si>
  <si>
    <t>Monthly statements of liquid capital with the Commission and the securities exchange</t>
  </si>
  <si>
    <t>Computation of Liquid Capital</t>
  </si>
  <si>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</si>
  <si>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</si>
  <si>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</si>
  <si>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</si>
  <si>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</si>
  <si>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</si>
  <si>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</si>
  <si>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</si>
  <si>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</si>
  <si>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</si>
  <si>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</si>
  <si>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</si>
  <si>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</si>
  <si>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</si>
  <si>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</si>
  <si>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</si>
  <si>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</si>
  <si>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</si>
  <si>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</si>
  <si>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</si>
  <si>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</si>
  <si>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Cash and Bank balances</t>
  </si>
  <si>
    <t>I. Bank Balance-proprietory accounts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</si>
  <si>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</si>
  <si>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</si>
  <si>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</si>
  <si>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</si>
  <si>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</si>
  <si>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</si>
  <si>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</si>
  <si>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</si>
  <si>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</si>
  <si>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</si>
  <si>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</si>
  <si>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</si>
  <si>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</si>
  <si>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</si>
  <si>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</si>
  <si>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Non-Current Liabilities</t>
  </si>
  <si>
    <t>i. Long-Term financing</t>
  </si>
  <si>
    <t>Subordinated Loans</t>
  </si>
  <si>
    <t>Concentration in securites lending and borrowing</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</si>
  <si>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</si>
  <si>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</si>
  <si>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</si>
  <si>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</si>
  <si>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5% of the net position in foreign currency.Net position in foreign currency means the difference of total assets denominated in foreign cuurency less total liabilities denominated in foreign currency</t>
  </si>
  <si>
    <t>Amount Payable under REPO</t>
  </si>
  <si>
    <t>Repo adjustment</t>
  </si>
  <si>
    <t>Concentrated proprietary positions</t>
  </si>
  <si>
    <t>If the market value of any security is between 25% and 51% of the total proprietary positions then 5% of the value of such security .If the market of a security exceeds 51% of the proprietary position,then 10% of the value of such security</t>
  </si>
  <si>
    <t xml:space="preserve">Opening Positions in futures and options </t>
  </si>
  <si>
    <t>i. In case of customer positions, the total margin requiremnets in respect of open postions less the amount of cash deposited by the customer and the value of securites held as  collateral/ pledged with securities exchange after applyiong VaR haircuts</t>
  </si>
  <si>
    <t>ii. In case  of proprietary positions , the total margin requirements in respect of open positions to the extent not already met</t>
  </si>
  <si>
    <t>Short selll positions</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</si>
  <si>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</si>
  <si>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ii. Incase of proprietory positions, the market value of shares sold short in ready market and not yet settled increased by the amount of VAR based haircut less the value of securities pledged as collateral after applying haircuts.</t>
  </si>
  <si>
    <t>Total Ranking Liabilites</t>
  </si>
  <si>
    <t>(iii) Less: Total ranking liabilities (series number 3.11)</t>
  </si>
  <si>
    <t xml:space="preserve">Total Liabilites </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</si>
  <si>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</si>
  <si>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</si>
  <si>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</si>
  <si>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</si>
  <si>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</si>
  <si>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</si>
  <si>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</si>
  <si>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</si>
  <si>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</si>
  <si>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i. If listed 20% or VaR of each securities as computed by the Securites Exchange for respective securities whichever is higher.</t>
  </si>
  <si>
    <t>Margin deposits with exchange and clearing house.</t>
  </si>
  <si>
    <t>Deposit with authorized intermediary against borrowed securities under SLB.</t>
  </si>
  <si>
    <t>Dividends receivables.</t>
  </si>
  <si>
    <t>i. If listed 15% or VaR of each securities on the cutoff date as computed by the Securities Exchange for respective securities whichever is higher. (Provided that if any of these securities are pledged with the securities exchange for base minimum capital requirenment, 100% haircut on the value of eligible securities to the extent of minimum required value of Base minimum capital</t>
  </si>
  <si>
    <t>Subscription money against investment in IPO/ offer for sale (asset)</t>
  </si>
  <si>
    <t>vii. Provision for taxation</t>
  </si>
  <si>
    <t>viii. Other liabilities as per accounting principles and included in the financial statements</t>
  </si>
  <si>
    <t xml:space="preserve">ii. Other liabilities as per accounting principles and included in the financial statements </t>
  </si>
  <si>
    <t xml:space="preserve">iii. Staff retirement benefits </t>
  </si>
  <si>
    <t xml:space="preserve">i. 100% of Subordinated loans which fulfill the conditions specified by SECP are allowed to be deducted: 
</t>
  </si>
  <si>
    <t>Investment in Govt. Securities</t>
  </si>
  <si>
    <t>(i) Adjusted value of Assets (serial number 1.20)</t>
  </si>
  <si>
    <t>(ii) Less: Adjusted value of liabilities (serial number 2.6)</t>
  </si>
  <si>
    <t>INTERACTIVE SECURITIES (PVT) LIMITED</t>
  </si>
  <si>
    <t>Long term deposits</t>
  </si>
  <si>
    <t>KSE exposure deposit</t>
  </si>
  <si>
    <t>PMEX margin deposit+BMC deposit+adv inc tax</t>
  </si>
  <si>
    <t>Advances and receivables other than trade Receiveables;                                                          
(i) No haircut may be applied on the short term loan to employees provided these loans are secured and due for repayments within 12 months.                                                               
(ii) No haircut may be applied to the advance tax to the extent it is netted with provision of taxation.                                                                                                                                               
(iii) In all other cases 100% of net value</t>
  </si>
  <si>
    <t>Changed by me</t>
  </si>
  <si>
    <t>(i)No haircut may be applied in respect of amount paid as subscription money provided that shares have not been alloted or are not included in the investments of securities broker.                                                                                                                                                      (ii) In case of Investment in IPO where shares have been alloted but not yet credited in CDS Account, 25% haircuts will be applicable on the value of such securities.                        
(iii) In case of subscription in right shares where the shares have not yet been credited in CDS account, 15% or VAR based haircut whichever is higher, will be applied on Right Shares.</t>
  </si>
  <si>
    <t xml:space="preserve">The amount calculated client-to- client basis  by which any amount receivable from any of the financees exceed 10% of the aggregate of amounts receivable from total finances. (Provided that above prescribed adjustments shall not  be applicable where the aggregate amount of  receivable against margin financing does not exceed Rs 5 million)                        
Note: Only amount exceeding by 10% of each financee  from aggregate amount shall be include in the ranking liabilities </t>
  </si>
  <si>
    <t>The amount by which the aggregate of:
(i) Amount deposited by the borrower with NCCPL
(Ii) Cash margins paid and
(iii) The market value of securities pledged as margins exceed the 110% of the market value of shares borrowed.
(Note only amount exceeding by 110% of each borrower  from market value of shares borrowed shall be included in the ranking liabilities.)</t>
  </si>
  <si>
    <t>Summary of Liquid Capital</t>
  </si>
  <si>
    <t>issue date</t>
  </si>
  <si>
    <t>Maturity date</t>
  </si>
  <si>
    <t>Settlement date</t>
  </si>
  <si>
    <t>DTM</t>
  </si>
  <si>
    <t>FV</t>
  </si>
  <si>
    <t>Price</t>
  </si>
  <si>
    <t>Yield</t>
  </si>
  <si>
    <t>Cheque/Settlement amount</t>
  </si>
  <si>
    <t>Year end</t>
  </si>
  <si>
    <t>Interest income accrued-total</t>
  </si>
  <si>
    <t>Per day (365 days)</t>
  </si>
  <si>
    <t>opening</t>
  </si>
  <si>
    <t>interest income (7 to 31 Dec 23)</t>
  </si>
  <si>
    <t>Closing</t>
  </si>
  <si>
    <t>Adjusting entry:</t>
  </si>
  <si>
    <t>Matched with CDC report</t>
  </si>
  <si>
    <t>PSD report</t>
  </si>
  <si>
    <t>D</t>
  </si>
  <si>
    <t>A</t>
  </si>
  <si>
    <t>B</t>
  </si>
  <si>
    <t>C</t>
  </si>
  <si>
    <t>D-C</t>
  </si>
  <si>
    <t>Symbol</t>
  </si>
  <si>
    <t>QTY-Total</t>
  </si>
  <si>
    <t>Rates 29/12/2023</t>
  </si>
  <si>
    <t>Value of shares</t>
  </si>
  <si>
    <t>Var value</t>
  </si>
  <si>
    <t>Var Hair cut</t>
  </si>
  <si>
    <t>15 % hair cut</t>
  </si>
  <si>
    <t>Higher Of A or B</t>
  </si>
  <si>
    <t>After Var Value</t>
  </si>
  <si>
    <t>BOP</t>
  </si>
  <si>
    <t>FFBL</t>
  </si>
  <si>
    <t>FFL</t>
  </si>
  <si>
    <t>FRSM</t>
  </si>
  <si>
    <t>HUMNL</t>
  </si>
  <si>
    <t>MRNS</t>
  </si>
  <si>
    <t>PSX</t>
  </si>
  <si>
    <t>SEARL</t>
  </si>
  <si>
    <t>Both from CDC and PSD</t>
  </si>
  <si>
    <t>TPLP</t>
  </si>
  <si>
    <t>Less:</t>
  </si>
  <si>
    <t>Pledge with BMC</t>
  </si>
  <si>
    <t>Date</t>
  </si>
  <si>
    <t>var_value</t>
  </si>
  <si>
    <t>Hair_cut</t>
  </si>
  <si>
    <t>26Week_avg</t>
  </si>
  <si>
    <t>Acc_qty%</t>
  </si>
  <si>
    <t>Half_hourAvg_rate</t>
  </si>
  <si>
    <t>Free_float</t>
  </si>
  <si>
    <t>IBLHL</t>
  </si>
  <si>
    <t>JSIL</t>
  </si>
  <si>
    <t>DMTX</t>
  </si>
  <si>
    <t>DLL</t>
  </si>
  <si>
    <t>RICL</t>
  </si>
  <si>
    <t>TOMCL</t>
  </si>
  <si>
    <t>LOADS</t>
  </si>
  <si>
    <t>GGL</t>
  </si>
  <si>
    <t>EMCO</t>
  </si>
  <si>
    <t>ARCTM</t>
  </si>
  <si>
    <t>SUHJ</t>
  </si>
  <si>
    <t>PREMA</t>
  </si>
  <si>
    <t>AKBL</t>
  </si>
  <si>
    <t>PMI</t>
  </si>
  <si>
    <t>SAIF</t>
  </si>
  <si>
    <t>DSFL</t>
  </si>
  <si>
    <t>SANE</t>
  </si>
  <si>
    <t>TRIBL</t>
  </si>
  <si>
    <t>PICL</t>
  </si>
  <si>
    <t>CHBL</t>
  </si>
  <si>
    <t>AGIL</t>
  </si>
  <si>
    <t>JOPP</t>
  </si>
  <si>
    <t>ABOT</t>
  </si>
  <si>
    <t>HIFA</t>
  </si>
  <si>
    <t>PSEL</t>
  </si>
  <si>
    <t>LEUL</t>
  </si>
  <si>
    <t>SHCM</t>
  </si>
  <si>
    <t>THALL</t>
  </si>
  <si>
    <t>BAPL</t>
  </si>
  <si>
    <t>AGTL</t>
  </si>
  <si>
    <t>JDMT</t>
  </si>
  <si>
    <t>ESBL</t>
  </si>
  <si>
    <t>SMCPL</t>
  </si>
  <si>
    <t>INKL</t>
  </si>
  <si>
    <t>FPJM</t>
  </si>
  <si>
    <t>PSYL</t>
  </si>
  <si>
    <t>OLPL</t>
  </si>
  <si>
    <t>CRTM</t>
  </si>
  <si>
    <t>FZCM</t>
  </si>
  <si>
    <t>KHYT</t>
  </si>
  <si>
    <t>ISL</t>
  </si>
  <si>
    <t>POWER</t>
  </si>
  <si>
    <t>DCR</t>
  </si>
  <si>
    <t>JGICL</t>
  </si>
  <si>
    <t>EFUL</t>
  </si>
  <si>
    <t>EFUG</t>
  </si>
  <si>
    <t>EXIDE</t>
  </si>
  <si>
    <t>DWTM</t>
  </si>
  <si>
    <t>TELE</t>
  </si>
  <si>
    <t>TCORP</t>
  </si>
  <si>
    <t>JKSM</t>
  </si>
  <si>
    <t>PKGS</t>
  </si>
  <si>
    <t>TOWL</t>
  </si>
  <si>
    <t>YOUW</t>
  </si>
  <si>
    <t>KPUS</t>
  </si>
  <si>
    <t>SAPT</t>
  </si>
  <si>
    <t>TSMF</t>
  </si>
  <si>
    <t>BNWM</t>
  </si>
  <si>
    <t>MARI</t>
  </si>
  <si>
    <t>SHEL</t>
  </si>
  <si>
    <t>MUGHAL</t>
  </si>
  <si>
    <t>CSAP</t>
  </si>
  <si>
    <t>HINOON</t>
  </si>
  <si>
    <t>BNL</t>
  </si>
  <si>
    <t>HIRAT</t>
  </si>
  <si>
    <t>QUICE</t>
  </si>
  <si>
    <t>MQTM</t>
  </si>
  <si>
    <t>TRG</t>
  </si>
  <si>
    <t>TPLI</t>
  </si>
  <si>
    <t>DGKC</t>
  </si>
  <si>
    <t>HWQS</t>
  </si>
  <si>
    <t>KSBP</t>
  </si>
  <si>
    <t>PAKRI</t>
  </si>
  <si>
    <t>HUSI</t>
  </si>
  <si>
    <t>PICT</t>
  </si>
  <si>
    <t>SAZEW</t>
  </si>
  <si>
    <t>GVGL</t>
  </si>
  <si>
    <t>BECO</t>
  </si>
  <si>
    <t>KOHP</t>
  </si>
  <si>
    <t>ALNRS</t>
  </si>
  <si>
    <t>LPGL</t>
  </si>
  <si>
    <t>IDRT</t>
  </si>
  <si>
    <t>AHTM</t>
  </si>
  <si>
    <t>BRRG</t>
  </si>
  <si>
    <t>SIEM</t>
  </si>
  <si>
    <t>PRWM</t>
  </si>
  <si>
    <t>GLPL</t>
  </si>
  <si>
    <t>DSL</t>
  </si>
  <si>
    <t>NITGETF</t>
  </si>
  <si>
    <t>PGLC</t>
  </si>
  <si>
    <t>NETSOL</t>
  </si>
  <si>
    <t>BAHL</t>
  </si>
  <si>
    <t>SNGP</t>
  </si>
  <si>
    <t>GGGL</t>
  </si>
  <si>
    <t>MZNPETF</t>
  </si>
  <si>
    <t>PRET</t>
  </si>
  <si>
    <t>DYNO</t>
  </si>
  <si>
    <t>AABS</t>
  </si>
  <si>
    <t>SERT</t>
  </si>
  <si>
    <t>RCML</t>
  </si>
  <si>
    <t>ORM</t>
  </si>
  <si>
    <t>CCM</t>
  </si>
  <si>
    <t>PPL</t>
  </si>
  <si>
    <t>TPL</t>
  </si>
  <si>
    <t>AMTEX</t>
  </si>
  <si>
    <t>ILP</t>
  </si>
  <si>
    <t>STCL</t>
  </si>
  <si>
    <t>SCL</t>
  </si>
  <si>
    <t>ACPL</t>
  </si>
  <si>
    <t>SHCI</t>
  </si>
  <si>
    <t>PRIB</t>
  </si>
  <si>
    <t>DMTM</t>
  </si>
  <si>
    <t>PSO</t>
  </si>
  <si>
    <t>HASCOL</t>
  </si>
  <si>
    <t>SHNI</t>
  </si>
  <si>
    <t>DAAG</t>
  </si>
  <si>
    <t>SKRS</t>
  </si>
  <si>
    <t>ECOP</t>
  </si>
  <si>
    <t>MEHT</t>
  </si>
  <si>
    <t>KEL</t>
  </si>
  <si>
    <t>OTSU</t>
  </si>
  <si>
    <t>BWHL</t>
  </si>
  <si>
    <t>DIIL</t>
  </si>
  <si>
    <t>UNITY</t>
  </si>
  <si>
    <t>FFC</t>
  </si>
  <si>
    <t>LPL</t>
  </si>
  <si>
    <t>ADAMS</t>
  </si>
  <si>
    <t>AWTX</t>
  </si>
  <si>
    <t>SYS</t>
  </si>
  <si>
    <t>HCL</t>
  </si>
  <si>
    <t>HTL</t>
  </si>
  <si>
    <t>GRYL</t>
  </si>
  <si>
    <t>NRL</t>
  </si>
  <si>
    <t>PRL</t>
  </si>
  <si>
    <t>DNCC</t>
  </si>
  <si>
    <t>SHFA</t>
  </si>
  <si>
    <t>UDPL</t>
  </si>
  <si>
    <t>NCPL</t>
  </si>
  <si>
    <t>SHJS</t>
  </si>
  <si>
    <t>ICCI</t>
  </si>
  <si>
    <t>DBSL</t>
  </si>
  <si>
    <t>PIBTL</t>
  </si>
  <si>
    <t>FECM</t>
  </si>
  <si>
    <t>ICL</t>
  </si>
  <si>
    <t>ALAC</t>
  </si>
  <si>
    <t>REDCO</t>
  </si>
  <si>
    <t>ATIL</t>
  </si>
  <si>
    <t>PKGI</t>
  </si>
  <si>
    <t>WAVESAPP</t>
  </si>
  <si>
    <t>KOHC</t>
  </si>
  <si>
    <t>BERG</t>
  </si>
  <si>
    <t>MIRKS</t>
  </si>
  <si>
    <t>KOIL</t>
  </si>
  <si>
    <t>KTML</t>
  </si>
  <si>
    <t>AGL</t>
  </si>
  <si>
    <t>SSGC</t>
  </si>
  <si>
    <t>DCL</t>
  </si>
  <si>
    <t>ENGRO</t>
  </si>
  <si>
    <t>ELSM</t>
  </si>
  <si>
    <t>MUREB</t>
  </si>
  <si>
    <t>ANTM</t>
  </si>
  <si>
    <t>FIMM</t>
  </si>
  <si>
    <t>GUSM</t>
  </si>
  <si>
    <t>BIIC</t>
  </si>
  <si>
    <t>AASM</t>
  </si>
  <si>
    <t>DWAE</t>
  </si>
  <si>
    <t>NMFL</t>
  </si>
  <si>
    <t>ZELP</t>
  </si>
  <si>
    <t>PAEL</t>
  </si>
  <si>
    <t>IMAGE</t>
  </si>
  <si>
    <t>PABC</t>
  </si>
  <si>
    <t>NCL</t>
  </si>
  <si>
    <t>PHDL</t>
  </si>
  <si>
    <t>MSOT</t>
  </si>
  <si>
    <t>APL</t>
  </si>
  <si>
    <t>TGL</t>
  </si>
  <si>
    <t>SEPL</t>
  </si>
  <si>
    <t>THCCL</t>
  </si>
  <si>
    <t>SSML</t>
  </si>
  <si>
    <t>MFL</t>
  </si>
  <si>
    <t>FABL</t>
  </si>
  <si>
    <t>KHTC</t>
  </si>
  <si>
    <t>GOC</t>
  </si>
  <si>
    <t>GRR</t>
  </si>
  <si>
    <t>UVIC</t>
  </si>
  <si>
    <t>SSOM</t>
  </si>
  <si>
    <t>DEL</t>
  </si>
  <si>
    <t>RUBY</t>
  </si>
  <si>
    <t>DSML</t>
  </si>
  <si>
    <t>JATM</t>
  </si>
  <si>
    <t>FFLM</t>
  </si>
  <si>
    <t>ACIETF</t>
  </si>
  <si>
    <t>ALIFE</t>
  </si>
  <si>
    <t>UBLPETF</t>
  </si>
  <si>
    <t>HSPI</t>
  </si>
  <si>
    <t>GIL</t>
  </si>
  <si>
    <t>MWMP</t>
  </si>
  <si>
    <t>HADC</t>
  </si>
  <si>
    <t>NBP</t>
  </si>
  <si>
    <t>NEXT</t>
  </si>
  <si>
    <t>SYM</t>
  </si>
  <si>
    <t>HBL</t>
  </si>
  <si>
    <t>AGP</t>
  </si>
  <si>
    <t>MSCL</t>
  </si>
  <si>
    <t>HABSM</t>
  </si>
  <si>
    <t>AKGL</t>
  </si>
  <si>
    <t>KML</t>
  </si>
  <si>
    <t>LSEVL</t>
  </si>
  <si>
    <t>SML</t>
  </si>
  <si>
    <t>APOT</t>
  </si>
  <si>
    <t>AGIC</t>
  </si>
  <si>
    <t>PIAA</t>
  </si>
  <si>
    <t>JSBL</t>
  </si>
  <si>
    <t>ATLH</t>
  </si>
  <si>
    <t>SITC</t>
  </si>
  <si>
    <t>SZTM</t>
  </si>
  <si>
    <t>PAKL</t>
  </si>
  <si>
    <t>MEBL</t>
  </si>
  <si>
    <t>TREET</t>
  </si>
  <si>
    <t>PMPK</t>
  </si>
  <si>
    <t>NRSL</t>
  </si>
  <si>
    <t>DFML</t>
  </si>
  <si>
    <t>POML</t>
  </si>
  <si>
    <t>GADT</t>
  </si>
  <si>
    <t>BML</t>
  </si>
  <si>
    <t>KSTM</t>
  </si>
  <si>
    <t>AATM</t>
  </si>
  <si>
    <t>GSPM</t>
  </si>
  <si>
    <t>PRIC</t>
  </si>
  <si>
    <t>SNAI</t>
  </si>
  <si>
    <t>PMRS</t>
  </si>
  <si>
    <t>FATIMA</t>
  </si>
  <si>
    <t>LUCK</t>
  </si>
  <si>
    <t>FEROZ</t>
  </si>
  <si>
    <t>AEL</t>
  </si>
  <si>
    <t>PECO</t>
  </si>
  <si>
    <t>SPLC</t>
  </si>
  <si>
    <t>USMT</t>
  </si>
  <si>
    <t>HAJT</t>
  </si>
  <si>
    <t>FCCL</t>
  </si>
  <si>
    <t>KOHE</t>
  </si>
  <si>
    <t>AGSML</t>
  </si>
  <si>
    <t>HAFL</t>
  </si>
  <si>
    <t>AIRLINK</t>
  </si>
  <si>
    <t>ADMM</t>
  </si>
  <si>
    <t>GWLC</t>
  </si>
  <si>
    <t>KCL</t>
  </si>
  <si>
    <t>BHAT</t>
  </si>
  <si>
    <t>BIPL</t>
  </si>
  <si>
    <t>RMPL</t>
  </si>
  <si>
    <t>ASTL</t>
  </si>
  <si>
    <t>SHSML</t>
  </si>
  <si>
    <t>ASC</t>
  </si>
  <si>
    <t>JSCL</t>
  </si>
  <si>
    <t>FEM</t>
  </si>
  <si>
    <t>BAFL</t>
  </si>
  <si>
    <t>FCEPL</t>
  </si>
  <si>
    <t>AICL</t>
  </si>
  <si>
    <t>MODAM</t>
  </si>
  <si>
    <t>TPLT</t>
  </si>
  <si>
    <t>HGFA</t>
  </si>
  <si>
    <t>SHDT</t>
  </si>
  <si>
    <t>BFMOD</t>
  </si>
  <si>
    <t>KAPCO</t>
  </si>
  <si>
    <t>LOTCHEM</t>
  </si>
  <si>
    <t>HMB</t>
  </si>
  <si>
    <t>EPCL</t>
  </si>
  <si>
    <t>CTM</t>
  </si>
  <si>
    <t>DINT</t>
  </si>
  <si>
    <t>JSGCL</t>
  </si>
  <si>
    <t>ALTN</t>
  </si>
  <si>
    <t>IDSM</t>
  </si>
  <si>
    <t>TSBL</t>
  </si>
  <si>
    <t>EFERT</t>
  </si>
  <si>
    <t>NPL</t>
  </si>
  <si>
    <t>IBFL</t>
  </si>
  <si>
    <t>FECTC</t>
  </si>
  <si>
    <t>ABL</t>
  </si>
  <si>
    <t>JVDC</t>
  </si>
  <si>
    <t>JDWS</t>
  </si>
  <si>
    <t>HRPL</t>
  </si>
  <si>
    <t>BCL</t>
  </si>
  <si>
    <t>SINDM</t>
  </si>
  <si>
    <t>HBLTETF</t>
  </si>
  <si>
    <t>TBL</t>
  </si>
  <si>
    <t>IML</t>
  </si>
  <si>
    <t>MUBT</t>
  </si>
  <si>
    <t>ENGL</t>
  </si>
  <si>
    <t>MFTM</t>
  </si>
  <si>
    <t>ARUJ</t>
  </si>
  <si>
    <t>ZIL</t>
  </si>
  <si>
    <t>STPL</t>
  </si>
  <si>
    <t>FHAM</t>
  </si>
  <si>
    <t>FCIBL</t>
  </si>
  <si>
    <t>UPFL</t>
  </si>
  <si>
    <t>UBDL</t>
  </si>
  <si>
    <t>HAEL</t>
  </si>
  <si>
    <t>AMBL</t>
  </si>
  <si>
    <t>BIFO</t>
  </si>
  <si>
    <t>MERIT</t>
  </si>
  <si>
    <t>GTYR</t>
  </si>
  <si>
    <t>EFGH</t>
  </si>
  <si>
    <t>LSEPL</t>
  </si>
  <si>
    <t>HMIM</t>
  </si>
  <si>
    <t>FIM</t>
  </si>
  <si>
    <t>PASM</t>
  </si>
  <si>
    <t>BWCL</t>
  </si>
  <si>
    <t>ELCM</t>
  </si>
  <si>
    <t>SCBPL</t>
  </si>
  <si>
    <t>IDYM</t>
  </si>
  <si>
    <t>SURC</t>
  </si>
  <si>
    <t>GHGL</t>
  </si>
  <si>
    <t>CHAS</t>
  </si>
  <si>
    <t>ISL-DEC</t>
  </si>
  <si>
    <t>JSBL-DEC</t>
  </si>
  <si>
    <t>JSMFETF-DEC</t>
  </si>
  <si>
    <t>KAPCO-DEC</t>
  </si>
  <si>
    <t>KEL-DEC</t>
  </si>
  <si>
    <t>KOHC-DEC</t>
  </si>
  <si>
    <t>KOSM-DEC</t>
  </si>
  <si>
    <t>LOTCHEM-DEC</t>
  </si>
  <si>
    <t>LPL-DEC</t>
  </si>
  <si>
    <t>LUCK-DEC</t>
  </si>
  <si>
    <t>MLCF-DEC</t>
  </si>
  <si>
    <t>MTL-DEC</t>
  </si>
  <si>
    <t>MUGHAL-DEC</t>
  </si>
  <si>
    <t>MZNPETF-DEC</t>
  </si>
  <si>
    <t>NBP-DEC</t>
  </si>
  <si>
    <t>NBPGETF-DEC</t>
  </si>
  <si>
    <t>NCL-DEC</t>
  </si>
  <si>
    <t>NCPL-DEC</t>
  </si>
  <si>
    <t>NETSOL-DEC</t>
  </si>
  <si>
    <t>NITGETF-DEC</t>
  </si>
  <si>
    <t>NML-DEC</t>
  </si>
  <si>
    <t>NPL-DEC</t>
  </si>
  <si>
    <t>NRL-DEC</t>
  </si>
  <si>
    <t>PABC-DEC</t>
  </si>
  <si>
    <t>PAEL-DEC</t>
  </si>
  <si>
    <t>PAKRI-DEC</t>
  </si>
  <si>
    <t>PIAA-DEC</t>
  </si>
  <si>
    <t>PIBTL-DEC</t>
  </si>
  <si>
    <t>PIOC-DEC</t>
  </si>
  <si>
    <t>POL-DEC</t>
  </si>
  <si>
    <t>POWER-DEC</t>
  </si>
  <si>
    <t>PPL-DEC</t>
  </si>
  <si>
    <t>PRL-DEC</t>
  </si>
  <si>
    <t>PSMC-DEC</t>
  </si>
  <si>
    <t>PSO-DEC</t>
  </si>
  <si>
    <t>PTC-DEC</t>
  </si>
  <si>
    <t>SEARL-DEC</t>
  </si>
  <si>
    <t>SILK-DEC</t>
  </si>
  <si>
    <t>BML-DEC</t>
  </si>
  <si>
    <t>SNGP-DEC</t>
  </si>
  <si>
    <t>SSGC-DEC</t>
  </si>
  <si>
    <t>SYS-DEC</t>
  </si>
  <si>
    <t>TELE-DEC</t>
  </si>
  <si>
    <t>TGL-DEC</t>
  </si>
  <si>
    <t>TPL-DEC</t>
  </si>
  <si>
    <t>TPLP-DEC</t>
  </si>
  <si>
    <t>TRG-DEC</t>
  </si>
  <si>
    <t>UBLPETF-DEC</t>
  </si>
  <si>
    <t>UNITY-DEC</t>
  </si>
  <si>
    <t>WAVES-DEC</t>
  </si>
  <si>
    <t>WTL-DEC</t>
  </si>
  <si>
    <t>AIRLINK-DECB</t>
  </si>
  <si>
    <t>TOMCL-DECB</t>
  </si>
  <si>
    <t>EFERT-DECB</t>
  </si>
  <si>
    <t>EPQL-DECB</t>
  </si>
  <si>
    <t>BIPL-DECB</t>
  </si>
  <si>
    <t>ENGRO-DECB</t>
  </si>
  <si>
    <t>TREET-DECB</t>
  </si>
  <si>
    <t>NATF-DEC</t>
  </si>
  <si>
    <t>SNBL-DEC</t>
  </si>
  <si>
    <t>DCR-DEC</t>
  </si>
  <si>
    <t>JSGBETF-DEC</t>
  </si>
  <si>
    <t>DCR-JAN</t>
  </si>
  <si>
    <t>JSGBETF-JAN</t>
  </si>
  <si>
    <t>NATF-JAN</t>
  </si>
  <si>
    <t>SNBL-JAN</t>
  </si>
  <si>
    <t>WAVES-JAN</t>
  </si>
  <si>
    <t>HMB-JAN</t>
  </si>
  <si>
    <t>SILK-JAN</t>
  </si>
  <si>
    <t>MEBL-JAN</t>
  </si>
  <si>
    <t>INIL-JAN</t>
  </si>
  <si>
    <t>GATM-JAN</t>
  </si>
  <si>
    <t>PSMC-JAN</t>
  </si>
  <si>
    <t>PAEL-JAN</t>
  </si>
  <si>
    <t>CHCC-JAN</t>
  </si>
  <si>
    <t>PIOC-JAN</t>
  </si>
  <si>
    <t>FCCL-JAN</t>
  </si>
  <si>
    <t>DCL-JAN</t>
  </si>
  <si>
    <t>HINOON-JAN</t>
  </si>
  <si>
    <t>SEARL-JAN</t>
  </si>
  <si>
    <t>FFL-JAN</t>
  </si>
  <si>
    <t>AKBL-JAN</t>
  </si>
  <si>
    <t>POWER-JAN</t>
  </si>
  <si>
    <t>UNITY-JAN</t>
  </si>
  <si>
    <t>LOTCHEM-JAN</t>
  </si>
  <si>
    <t>TGL-JAN</t>
  </si>
  <si>
    <t>SHEL-JAN</t>
  </si>
  <si>
    <t>TREET-JAN</t>
  </si>
  <si>
    <t>PTC-JAN</t>
  </si>
  <si>
    <t>TELE-JAN</t>
  </si>
  <si>
    <t>TRG-JAN</t>
  </si>
  <si>
    <t>NML-JAN</t>
  </si>
  <si>
    <t>PIAA-JAN</t>
  </si>
  <si>
    <t>BAFL-JAN</t>
  </si>
  <si>
    <t>PPL-JAN</t>
  </si>
  <si>
    <t>APL-JAN</t>
  </si>
  <si>
    <t>KAPCO-JAN</t>
  </si>
  <si>
    <t>UBL-JAN</t>
  </si>
  <si>
    <t>HUMNL-JAN</t>
  </si>
  <si>
    <t>NETSOL-JAN</t>
  </si>
  <si>
    <t>BIPL-JAN</t>
  </si>
  <si>
    <t>JSBL-JAN</t>
  </si>
  <si>
    <t>FLYNG-JAN</t>
  </si>
  <si>
    <t>HBL-JAN</t>
  </si>
  <si>
    <t>BML-JAN</t>
  </si>
  <si>
    <t>EPCL-JAN</t>
  </si>
  <si>
    <t>DOL-JAN</t>
  </si>
  <si>
    <t>NPL-JAN</t>
  </si>
  <si>
    <t>NCPL-JAN</t>
  </si>
  <si>
    <t>NCL-JAN</t>
  </si>
  <si>
    <t>NRL-JAN</t>
  </si>
  <si>
    <t>FABL-JAN</t>
  </si>
  <si>
    <t>BAHL-JAN</t>
  </si>
  <si>
    <t>AGL-JAN</t>
  </si>
  <si>
    <t>TPL-JAN</t>
  </si>
  <si>
    <t>ASL-JAN</t>
  </si>
  <si>
    <t>PIBTL-JAN</t>
  </si>
  <si>
    <t>EFERT-JAN</t>
  </si>
  <si>
    <t>AVN-JAN</t>
  </si>
  <si>
    <t>KOHC-JAN</t>
  </si>
  <si>
    <t>WTL-JAN</t>
  </si>
  <si>
    <t>MLCF-JAN</t>
  </si>
  <si>
    <t>LPL-JAN</t>
  </si>
  <si>
    <t>GGL-JAN</t>
  </si>
  <si>
    <t>ATRL-JAN</t>
  </si>
  <si>
    <t>PRL-JAN</t>
  </si>
  <si>
    <t>ANL-JAN</t>
  </si>
  <si>
    <t>KOSM-JAN</t>
  </si>
  <si>
    <t>LUCK-JAN</t>
  </si>
  <si>
    <t>MCB-JAN</t>
  </si>
  <si>
    <t>SNGP-JAN</t>
  </si>
  <si>
    <t>DFML-JAN</t>
  </si>
  <si>
    <t>DGKC-JAN</t>
  </si>
  <si>
    <t>NBP-JAN</t>
  </si>
  <si>
    <t>BOP-JAN</t>
  </si>
  <si>
    <t>ENGRO-JAN</t>
  </si>
  <si>
    <t>FFBL-JAN</t>
  </si>
  <si>
    <t>PAKRI-JAN</t>
  </si>
  <si>
    <t>POL-JAN</t>
  </si>
  <si>
    <t>PSO-JAN</t>
  </si>
  <si>
    <t>SSGC-JAN</t>
  </si>
  <si>
    <t>KEL-JAN</t>
  </si>
  <si>
    <t>EPCL-DECB</t>
  </si>
  <si>
    <t>MEBL-DECB</t>
  </si>
  <si>
    <t>SHEL-DECB</t>
  </si>
  <si>
    <t>BAHL-DECB</t>
  </si>
  <si>
    <t>FFC-DECB</t>
  </si>
  <si>
    <t>HBL-DECB</t>
  </si>
  <si>
    <t>MCB-DECB</t>
  </si>
  <si>
    <t>UBL-DECB</t>
  </si>
  <si>
    <t>HUBC-DECB</t>
  </si>
  <si>
    <t>SPWL-DECB</t>
  </si>
  <si>
    <t>FABL-DECB</t>
  </si>
  <si>
    <t>HUBC-JAN</t>
  </si>
  <si>
    <t>CNERGY-JAN</t>
  </si>
  <si>
    <t>ISL-JAN</t>
  </si>
  <si>
    <t>SYS-JAN</t>
  </si>
  <si>
    <t>ASTL-JAN</t>
  </si>
  <si>
    <t>ILP-JAN</t>
  </si>
  <si>
    <t>GGGL-JAN</t>
  </si>
  <si>
    <t>EPQL-JAN</t>
  </si>
  <si>
    <t>MUGHAL-JAN</t>
  </si>
  <si>
    <t>FFC-JAN</t>
  </si>
  <si>
    <t>TOMCL-JAN</t>
  </si>
  <si>
    <t>CPHL-JAN</t>
  </si>
  <si>
    <t>AIRLINK-JAN</t>
  </si>
  <si>
    <t>SPWL-JAN</t>
  </si>
  <si>
    <t>UBLPETF-JAN</t>
  </si>
  <si>
    <t>NITGETF-JAN</t>
  </si>
  <si>
    <t>JSMFETF-JAN</t>
  </si>
  <si>
    <t>ASC-JAN</t>
  </si>
  <si>
    <t>MZNPETF-JAN</t>
  </si>
  <si>
    <t>NBPGETF-JAN</t>
  </si>
  <si>
    <t>MTL-JAN</t>
  </si>
  <si>
    <t>TPLP-JAN</t>
  </si>
  <si>
    <t>AGHA-JAN</t>
  </si>
  <si>
    <t>PABC-JAN</t>
  </si>
  <si>
    <t>OGDC-DECB</t>
  </si>
  <si>
    <t>OGDC-JANB</t>
  </si>
  <si>
    <t>AGHA-FEB</t>
  </si>
  <si>
    <t>AGL-FEB</t>
  </si>
  <si>
    <t>AIRLINK-FEB</t>
  </si>
  <si>
    <t>AKBL-FEB</t>
  </si>
  <si>
    <t>ANL-FEB</t>
  </si>
  <si>
    <t>APL-FEB</t>
  </si>
  <si>
    <t>ASC-FEB</t>
  </si>
  <si>
    <t>AGHA-DEC</t>
  </si>
  <si>
    <t>AGL-DEC</t>
  </si>
  <si>
    <t>AKBL-DEC</t>
  </si>
  <si>
    <t>ANL-DEC</t>
  </si>
  <si>
    <t>APL-DEC</t>
  </si>
  <si>
    <t>ASC-DEC</t>
  </si>
  <si>
    <t>ASL-DEC</t>
  </si>
  <si>
    <t>ASTL-DEC</t>
  </si>
  <si>
    <t>ATRL-DEC</t>
  </si>
  <si>
    <t>AVN-DEC</t>
  </si>
  <si>
    <t>BAFL-DEC</t>
  </si>
  <si>
    <t>BOP-DEC</t>
  </si>
  <si>
    <t>CHCC-DEC</t>
  </si>
  <si>
    <t>CNERGY-DEC</t>
  </si>
  <si>
    <t>CPHL-DEC</t>
  </si>
  <si>
    <t>DCL-DEC</t>
  </si>
  <si>
    <t>DFML-DEC</t>
  </si>
  <si>
    <t>DGKC-DEC</t>
  </si>
  <si>
    <t>DOL-DEC</t>
  </si>
  <si>
    <t>FCCL-DEC</t>
  </si>
  <si>
    <t>FFBL-DEC</t>
  </si>
  <si>
    <t>FFL-DEC</t>
  </si>
  <si>
    <t>FLYNG-DEC</t>
  </si>
  <si>
    <t>GATM-DEC</t>
  </si>
  <si>
    <t>GGGL-DEC</t>
  </si>
  <si>
    <t>GGL-DEC</t>
  </si>
  <si>
    <t>HINOON-DEC</t>
  </si>
  <si>
    <t>HMB-DEC</t>
  </si>
  <si>
    <t>HUMNL-DEC</t>
  </si>
  <si>
    <t>ILP-DEC</t>
  </si>
  <si>
    <t>INIL-DEC</t>
  </si>
  <si>
    <t>ASL-FEB</t>
  </si>
  <si>
    <t>ASTL-FEB</t>
  </si>
  <si>
    <t>ATRL-FEB</t>
  </si>
  <si>
    <t>AVN-FEB</t>
  </si>
  <si>
    <t>BAFL-FEB</t>
  </si>
  <si>
    <t>BAHL-FEB</t>
  </si>
  <si>
    <t>BIPL-FEB</t>
  </si>
  <si>
    <t>BML-FEB</t>
  </si>
  <si>
    <t>BOP-FEB</t>
  </si>
  <si>
    <t>CHCC-FEB</t>
  </si>
  <si>
    <t>CNERGY-FEB</t>
  </si>
  <si>
    <t>CPHL-FEB</t>
  </si>
  <si>
    <t>DCL-FEB</t>
  </si>
  <si>
    <t>DCR-FEB</t>
  </si>
  <si>
    <t>DFML-FEB</t>
  </si>
  <si>
    <t>DGKC-FEB</t>
  </si>
  <si>
    <t>DOL-FEB</t>
  </si>
  <si>
    <t>EFERT-FEB</t>
  </si>
  <si>
    <t>ENGRO-FEB</t>
  </si>
  <si>
    <t>EPCL-FEB</t>
  </si>
  <si>
    <t>EPQL-FEB</t>
  </si>
  <si>
    <t>FABL-FEB</t>
  </si>
  <si>
    <t>FCCL-FEB</t>
  </si>
  <si>
    <t>FFBL-FEB</t>
  </si>
  <si>
    <t>FFC-FEB</t>
  </si>
  <si>
    <t>FFL-FEB</t>
  </si>
  <si>
    <t>FLYNG-FEB</t>
  </si>
  <si>
    <t>GATM-FEB</t>
  </si>
  <si>
    <t>GGGL-FEB</t>
  </si>
  <si>
    <t>GGL-FEB</t>
  </si>
  <si>
    <t>HBL-FEB</t>
  </si>
  <si>
    <t>HMB-FEB</t>
  </si>
  <si>
    <t>HUBC-FEB</t>
  </si>
  <si>
    <t>HUMNL-FEB</t>
  </si>
  <si>
    <t>ILP-FEB</t>
  </si>
  <si>
    <t>INIL-FEB</t>
  </si>
  <si>
    <t>ISL-FEB</t>
  </si>
  <si>
    <t>JSBL-FEB</t>
  </si>
  <si>
    <t>JSGBETF-FEB</t>
  </si>
  <si>
    <t>JSMFETF-FEB</t>
  </si>
  <si>
    <t>KAPCO-FEB</t>
  </si>
  <si>
    <t>KEL-FEB</t>
  </si>
  <si>
    <t>KOHC-FEB</t>
  </si>
  <si>
    <t>KOSM-FEB</t>
  </si>
  <si>
    <t>LOTCHEM-FEB</t>
  </si>
  <si>
    <t>LPL-FEB</t>
  </si>
  <si>
    <t>LUCK-FEB</t>
  </si>
  <si>
    <t>MCB-FEB</t>
  </si>
  <si>
    <t>MEBL-FEB</t>
  </si>
  <si>
    <t>MLCF-FEB</t>
  </si>
  <si>
    <t>MTL-FEB</t>
  </si>
  <si>
    <t>MUGHAL-FEB</t>
  </si>
  <si>
    <t>MZNPETF-FEB</t>
  </si>
  <si>
    <t>NATF-FEB</t>
  </si>
  <si>
    <t>NBP-FEB</t>
  </si>
  <si>
    <t>NBPGETF-FEB</t>
  </si>
  <si>
    <t>NCL-FEB</t>
  </si>
  <si>
    <t>NCPL-FEB</t>
  </si>
  <si>
    <t>NETSOL-FEB</t>
  </si>
  <si>
    <t>NITGETF-FEB</t>
  </si>
  <si>
    <t>NML-FEB</t>
  </si>
  <si>
    <t>NPL-FEB</t>
  </si>
  <si>
    <t>NRL-FEB</t>
  </si>
  <si>
    <t>OGDC-FEB</t>
  </si>
  <si>
    <t>PABC-FEB</t>
  </si>
  <si>
    <t>PAEL-FEB</t>
  </si>
  <si>
    <t>PAKRI-FEB</t>
  </si>
  <si>
    <t>PIAA-FEB</t>
  </si>
  <si>
    <t>PIBTL-FEB</t>
  </si>
  <si>
    <t>PIOC-FEB</t>
  </si>
  <si>
    <t>POL-FEB</t>
  </si>
  <si>
    <t>POWER-FEB</t>
  </si>
  <si>
    <t>PPL-FEB</t>
  </si>
  <si>
    <t>PRL-FEB</t>
  </si>
  <si>
    <t>PSMC-FEB</t>
  </si>
  <si>
    <t>PSO-FEB</t>
  </si>
  <si>
    <t>PTC-FEB</t>
  </si>
  <si>
    <t>SEARL-FEB</t>
  </si>
  <si>
    <t>SHEL-FEB</t>
  </si>
  <si>
    <t>SILK-FEB</t>
  </si>
  <si>
    <t>SNBL-FEB</t>
  </si>
  <si>
    <t>SNGP-FEB</t>
  </si>
  <si>
    <t>SPWL-FEB</t>
  </si>
  <si>
    <t>SSGC-FEB</t>
  </si>
  <si>
    <t>SYS-FEB</t>
  </si>
  <si>
    <t>TELE-FEB</t>
  </si>
  <si>
    <t>TGL-FEB</t>
  </si>
  <si>
    <t>TOMCL-FEB</t>
  </si>
  <si>
    <t>TPLP-FEB</t>
  </si>
  <si>
    <t>TREET-FEB</t>
  </si>
  <si>
    <t>TRG-FEB</t>
  </si>
  <si>
    <t>UBL-FEB</t>
  </si>
  <si>
    <t>UBLPETF-FEB</t>
  </si>
  <si>
    <t>UNITY-FEB</t>
  </si>
  <si>
    <t>WAVES-FEB</t>
  </si>
  <si>
    <t>WTL-FEB</t>
  </si>
  <si>
    <t>OGTI-DEC</t>
  </si>
  <si>
    <t>KSE30-FEB</t>
  </si>
  <si>
    <t>KSE30-JAN</t>
  </si>
  <si>
    <t>BKTI-DEC</t>
  </si>
  <si>
    <t>BKTI-JAN</t>
  </si>
  <si>
    <t>BKTI-FEB</t>
  </si>
  <si>
    <t>OGTI-JAN</t>
  </si>
  <si>
    <t>KSE30-DEC</t>
  </si>
  <si>
    <t>OGTI-FEB</t>
  </si>
  <si>
    <t>PIAB</t>
  </si>
  <si>
    <t>BTL</t>
  </si>
  <si>
    <t>SASML</t>
  </si>
  <si>
    <t>PPVC</t>
  </si>
  <si>
    <t>JSGBETF</t>
  </si>
  <si>
    <t>ICIBL</t>
  </si>
  <si>
    <t>NONS</t>
  </si>
  <si>
    <t>FCSC</t>
  </si>
  <si>
    <t>TICL</t>
  </si>
  <si>
    <t>SBL</t>
  </si>
  <si>
    <t>ARPL</t>
  </si>
  <si>
    <t>ASL</t>
  </si>
  <si>
    <t>SFL</t>
  </si>
  <si>
    <t>HINO</t>
  </si>
  <si>
    <t>SEL</t>
  </si>
  <si>
    <t>ASHT</t>
  </si>
  <si>
    <t>ITTEFAQ</t>
  </si>
  <si>
    <t>GATI</t>
  </si>
  <si>
    <t>EWIC</t>
  </si>
  <si>
    <t>FIL</t>
  </si>
  <si>
    <t>MACTER</t>
  </si>
  <si>
    <t>WAVES</t>
  </si>
  <si>
    <t>CLVL</t>
  </si>
  <si>
    <t>TATM</t>
  </si>
  <si>
    <t>SUTM</t>
  </si>
  <si>
    <t>UBL</t>
  </si>
  <si>
    <t>TCORPCPS</t>
  </si>
  <si>
    <t>ASLCPS</t>
  </si>
  <si>
    <t>POWERPS</t>
  </si>
  <si>
    <t>ASLPS</t>
  </si>
  <si>
    <t>EPCLPS</t>
  </si>
  <si>
    <t>PELPS</t>
  </si>
  <si>
    <t>SLCPA</t>
  </si>
  <si>
    <t>CLCPS</t>
  </si>
  <si>
    <t>MSOTPS</t>
  </si>
  <si>
    <t>JVDCPS</t>
  </si>
  <si>
    <t>AGLNCPS</t>
  </si>
  <si>
    <t>ANLPS</t>
  </si>
  <si>
    <t>JSCLPSA</t>
  </si>
  <si>
    <t>AHL</t>
  </si>
  <si>
    <t>OBOY</t>
  </si>
  <si>
    <t>DFSM</t>
  </si>
  <si>
    <t>SANSM</t>
  </si>
  <si>
    <t>BAFS</t>
  </si>
  <si>
    <t>BGL</t>
  </si>
  <si>
    <t>CSIL</t>
  </si>
  <si>
    <t>GEMPAPL</t>
  </si>
  <si>
    <t>PIOC</t>
  </si>
  <si>
    <t>ATBA</t>
  </si>
  <si>
    <t>DADX</t>
  </si>
  <si>
    <t>GAMON</t>
  </si>
  <si>
    <t>PNSC</t>
  </si>
  <si>
    <t>HPL</t>
  </si>
  <si>
    <t>BILF</t>
  </si>
  <si>
    <t>SLL</t>
  </si>
  <si>
    <t>SGABL</t>
  </si>
  <si>
    <t>AMSL</t>
  </si>
  <si>
    <t>FCONM</t>
  </si>
  <si>
    <t>HCAR</t>
  </si>
  <si>
    <t>CLOV</t>
  </si>
  <si>
    <t>ISIL</t>
  </si>
  <si>
    <t>FNEL</t>
  </si>
  <si>
    <t>NICL</t>
  </si>
  <si>
    <t>GFIL</t>
  </si>
  <si>
    <t>SILK</t>
  </si>
  <si>
    <t>BOK</t>
  </si>
  <si>
    <t>SARC</t>
  </si>
  <si>
    <t>CFL</t>
  </si>
  <si>
    <t>FASM</t>
  </si>
  <si>
    <t>ZAHID</t>
  </si>
  <si>
    <t>NESTLE</t>
  </si>
  <si>
    <t>CWSM</t>
  </si>
  <si>
    <t>FANM</t>
  </si>
  <si>
    <t>NML</t>
  </si>
  <si>
    <t>MLCF</t>
  </si>
  <si>
    <t>PTL</t>
  </si>
  <si>
    <t>LCI</t>
  </si>
  <si>
    <t>PASL</t>
  </si>
  <si>
    <t>MACFL</t>
  </si>
  <si>
    <t>MCBIM</t>
  </si>
  <si>
    <t>PIM</t>
  </si>
  <si>
    <t>HUBC</t>
  </si>
  <si>
    <t>EPQL</t>
  </si>
  <si>
    <t>SPL</t>
  </si>
  <si>
    <t>KOSM</t>
  </si>
  <si>
    <t>OCTOPUS</t>
  </si>
  <si>
    <t>786</t>
  </si>
  <si>
    <t>INMF</t>
  </si>
  <si>
    <t>GUTM</t>
  </si>
  <si>
    <t>FCEL</t>
  </si>
  <si>
    <t>ANLNV</t>
  </si>
  <si>
    <t>SFAT</t>
  </si>
  <si>
    <t>NATM</t>
  </si>
  <si>
    <t>FSWL</t>
  </si>
  <si>
    <t>CJPL</t>
  </si>
  <si>
    <t>DBCI</t>
  </si>
  <si>
    <t>SLCL</t>
  </si>
  <si>
    <t>FNBM</t>
  </si>
  <si>
    <t>FUDLM</t>
  </si>
  <si>
    <t>TSPL</t>
  </si>
  <si>
    <t>STJT</t>
  </si>
  <si>
    <t>GEMSPNL</t>
  </si>
  <si>
    <t>KOHTM</t>
  </si>
  <si>
    <t>FIBLM</t>
  </si>
  <si>
    <t>CASH</t>
  </si>
  <si>
    <t>NATF</t>
  </si>
  <si>
    <t>PACE</t>
  </si>
  <si>
    <t>CPPL</t>
  </si>
  <si>
    <t>FDIBL</t>
  </si>
  <si>
    <t>REWM</t>
  </si>
  <si>
    <t>IGIHL</t>
  </si>
  <si>
    <t>META</t>
  </si>
  <si>
    <t>SHEZ</t>
  </si>
  <si>
    <t>INIL</t>
  </si>
  <si>
    <t>BATA</t>
  </si>
  <si>
    <t>FTMM</t>
  </si>
  <si>
    <t>GEMUNSL</t>
  </si>
  <si>
    <t>GAL</t>
  </si>
  <si>
    <t>ATRL</t>
  </si>
  <si>
    <t>PAKOXY</t>
  </si>
  <si>
    <t>CPHL</t>
  </si>
  <si>
    <t>AKDHL</t>
  </si>
  <si>
    <t>FPRM</t>
  </si>
  <si>
    <t>BELA</t>
  </si>
  <si>
    <t>FML</t>
  </si>
  <si>
    <t>PTC</t>
  </si>
  <si>
    <t>SRVI</t>
  </si>
  <si>
    <t>GCIL</t>
  </si>
  <si>
    <t>MFFL</t>
  </si>
  <si>
    <t>UNIC</t>
  </si>
  <si>
    <t>PIL</t>
  </si>
  <si>
    <t>PAKT</t>
  </si>
  <si>
    <t>CEPB</t>
  </si>
  <si>
    <t>SNBL</t>
  </si>
  <si>
    <t>TRIPF</t>
  </si>
  <si>
    <t>ARM</t>
  </si>
  <si>
    <t>OLPM</t>
  </si>
  <si>
    <t>UCAPM</t>
  </si>
  <si>
    <t>STML</t>
  </si>
  <si>
    <t>SSIC</t>
  </si>
  <si>
    <t>DKTM</t>
  </si>
  <si>
    <t>NINA</t>
  </si>
  <si>
    <t>ANSM</t>
  </si>
  <si>
    <t>SLYT</t>
  </si>
  <si>
    <t>OGDC</t>
  </si>
  <si>
    <t>GHNI</t>
  </si>
  <si>
    <t>COLG</t>
  </si>
  <si>
    <t>GATM</t>
  </si>
  <si>
    <t>MDTL</t>
  </si>
  <si>
    <t>NSRM</t>
  </si>
  <si>
    <t>AKDSL</t>
  </si>
  <si>
    <t>AVN</t>
  </si>
  <si>
    <t>DSIL</t>
  </si>
  <si>
    <t>SGPL</t>
  </si>
  <si>
    <t>NBPGETF</t>
  </si>
  <si>
    <t>FTSM</t>
  </si>
  <si>
    <t>MTL</t>
  </si>
  <si>
    <t>PKGP</t>
  </si>
  <si>
    <t>DWSM</t>
  </si>
  <si>
    <t>BUXL</t>
  </si>
  <si>
    <t>IGIL</t>
  </si>
  <si>
    <t>JSMFETF</t>
  </si>
  <si>
    <t>CHCC</t>
  </si>
  <si>
    <t>POL</t>
  </si>
  <si>
    <t>CENI</t>
  </si>
  <si>
    <t>RUPL</t>
  </si>
  <si>
    <t>WTL</t>
  </si>
  <si>
    <t>HALEON</t>
  </si>
  <si>
    <t>NAGC</t>
  </si>
  <si>
    <t>GLAXO</t>
  </si>
  <si>
    <t>PCAL</t>
  </si>
  <si>
    <t>OML</t>
  </si>
  <si>
    <t>FLYNG</t>
  </si>
  <si>
    <t>FTHM</t>
  </si>
  <si>
    <t>SPWL</t>
  </si>
  <si>
    <t>ANL</t>
  </si>
  <si>
    <t>CYAN</t>
  </si>
  <si>
    <t>TRSM</t>
  </si>
  <si>
    <t>QUET</t>
  </si>
  <si>
    <t>SPEL</t>
  </si>
  <si>
    <t>HICL</t>
  </si>
  <si>
    <t>PPP</t>
  </si>
  <si>
    <t>DAWH</t>
  </si>
  <si>
    <t>PAKD</t>
  </si>
  <si>
    <t>ZTL</t>
  </si>
  <si>
    <t>MCB</t>
  </si>
  <si>
    <t>INDU</t>
  </si>
  <si>
    <t>RPL</t>
  </si>
  <si>
    <t>FRCL</t>
  </si>
  <si>
    <t>BPL</t>
  </si>
  <si>
    <t>AGHA</t>
  </si>
  <si>
    <t>JUBS</t>
  </si>
  <si>
    <t>SGF</t>
  </si>
  <si>
    <t>CNERGY</t>
  </si>
  <si>
    <t>ASTM</t>
  </si>
  <si>
    <t>AHCL</t>
  </si>
  <si>
    <t>WAHN</t>
  </si>
  <si>
    <t>ARPAK</t>
  </si>
  <si>
    <t>DOL</t>
  </si>
  <si>
    <t>PSMC</t>
  </si>
  <si>
    <t>JSML</t>
  </si>
  <si>
    <t>TSML</t>
  </si>
  <si>
    <t>LMSM</t>
  </si>
  <si>
    <t>ASIC</t>
  </si>
  <si>
    <t>PINL</t>
  </si>
  <si>
    <t>SIBL</t>
  </si>
  <si>
    <t>NCML</t>
  </si>
  <si>
    <t>JLICL</t>
  </si>
  <si>
    <t>Column1</t>
  </si>
  <si>
    <t>Column2</t>
  </si>
  <si>
    <t>Column3</t>
  </si>
  <si>
    <t>Column4</t>
  </si>
  <si>
    <t>Column5</t>
  </si>
  <si>
    <t>Column6</t>
  </si>
  <si>
    <t>Column7</t>
  </si>
  <si>
    <t>Column8</t>
  </si>
  <si>
    <t>Column9</t>
  </si>
  <si>
    <t>Column10</t>
  </si>
  <si>
    <t>Column11</t>
  </si>
  <si>
    <t>Balance</t>
  </si>
  <si>
    <t>15024</t>
  </si>
  <si>
    <t>ALL</t>
  </si>
  <si>
    <t>ALL ACCOUNTS</t>
  </si>
  <si>
    <t>ALL PLEDGE GROUPS</t>
  </si>
  <si>
    <t>31/12/2023</t>
  </si>
  <si>
    <t>A1502401</t>
  </si>
  <si>
    <t>27</t>
  </si>
  <si>
    <t>2015-6</t>
  </si>
  <si>
    <t>00004</t>
  </si>
  <si>
    <t>NATIONAL CLEARING COMPANY OF PAKISTAN LIMITED - READY RMS</t>
  </si>
  <si>
    <t>TPL PROPERTIES LIMITED</t>
  </si>
  <si>
    <t>250000</t>
  </si>
  <si>
    <t>0</t>
  </si>
  <si>
    <t>2015-7</t>
  </si>
  <si>
    <t>00107</t>
  </si>
  <si>
    <t>PAKISTAN STOCK EXCHANGE LIMITED - BASE MINIMUM CAPITAL</t>
  </si>
  <si>
    <t>PAKISTAN STOCK EXCHANGE LIMITED</t>
  </si>
  <si>
    <t>25500</t>
  </si>
  <si>
    <t>506</t>
  </si>
  <si>
    <t>AVANCEON LIMITED</t>
  </si>
  <si>
    <t>1000</t>
  </si>
  <si>
    <t>BANKISLAMI PAKISTAN LIMITED</t>
  </si>
  <si>
    <t>5500</t>
  </si>
  <si>
    <t>CNERGYICO PK LIMITED</t>
  </si>
  <si>
    <t>200000</t>
  </si>
  <si>
    <t>D.G. KHAN CEMENT COMPANY LIMITED</t>
  </si>
  <si>
    <t>4000</t>
  </si>
  <si>
    <t>ENGRO FERTILIZERS LIMITED</t>
  </si>
  <si>
    <t>37000</t>
  </si>
  <si>
    <t>FAUJI FERTILIZER BIN QASIM LIMITED</t>
  </si>
  <si>
    <t>95000</t>
  </si>
  <si>
    <t>THE HUB POWER COMPANY LIMITED</t>
  </si>
  <si>
    <t>7500</t>
  </si>
  <si>
    <t>K-ELECTRIC LIMITED</t>
  </si>
  <si>
    <t>1875500</t>
  </si>
  <si>
    <t>LUCKY CEMENT LIMITED</t>
  </si>
  <si>
    <t>500</t>
  </si>
  <si>
    <t>NISHAT MILLS LIMITED</t>
  </si>
  <si>
    <t>2000</t>
  </si>
  <si>
    <t>NATIONAL REFINERY LIMITED</t>
  </si>
  <si>
    <t>PIONEER CEMENT LIMITED</t>
  </si>
  <si>
    <t>6000</t>
  </si>
  <si>
    <t>PAKISTAN REFINERY LIMITED</t>
  </si>
  <si>
    <t>52500</t>
  </si>
  <si>
    <t>THE SEARLE COMPANY LIMITED</t>
  </si>
  <si>
    <t>61000</t>
  </si>
  <si>
    <t>22000</t>
  </si>
  <si>
    <t>TRG PAKISTAN LIMITED - CLASS  'A'</t>
  </si>
  <si>
    <t>45500</t>
  </si>
  <si>
    <t>2017-114</t>
  </si>
  <si>
    <t>00055</t>
  </si>
  <si>
    <t>NCCPL - FUTURES CONTRACT</t>
  </si>
  <si>
    <t>AGHA STEEL INDUSTRIES LIMITED</t>
  </si>
  <si>
    <t>500000</t>
  </si>
  <si>
    <t>AIR LINK COMMUNICATION LIMITED</t>
  </si>
  <si>
    <t>122500</t>
  </si>
  <si>
    <t>THE BANK OF PUNJAB</t>
  </si>
  <si>
    <t>300000</t>
  </si>
  <si>
    <t>2821000</t>
  </si>
  <si>
    <t>DEWAN FAROOQUE MOTORS LIMITED</t>
  </si>
  <si>
    <t>110000</t>
  </si>
  <si>
    <t>FAUJI FOODS LIMITED</t>
  </si>
  <si>
    <t>1127500</t>
  </si>
  <si>
    <t>HABIB BANK LIMITED</t>
  </si>
  <si>
    <t>20000</t>
  </si>
  <si>
    <t>14500</t>
  </si>
  <si>
    <t>1697000</t>
  </si>
  <si>
    <t>NETSOL TECHNOLOGIES LIMITED</t>
  </si>
  <si>
    <t>16000</t>
  </si>
  <si>
    <t>PAK ELEKTRON LIMITED</t>
  </si>
  <si>
    <t>144500</t>
  </si>
  <si>
    <t>PAKISTAN INTERNATIONAL BULK TERMINAL LIMITED</t>
  </si>
  <si>
    <t>29000</t>
  </si>
  <si>
    <t>160000</t>
  </si>
  <si>
    <t>PAKISTAN TELECOMMUNICATION COMPANY LTD.</t>
  </si>
  <si>
    <t>36500</t>
  </si>
  <si>
    <t>225000</t>
  </si>
  <si>
    <t>INVESTMENT IN PIB'S &amp; T-BILLS</t>
  </si>
  <si>
    <t>Debit</t>
  </si>
  <si>
    <t>Credit</t>
  </si>
  <si>
    <t>Interest income on T-Bills</t>
  </si>
  <si>
    <t>No of days in T-Bills</t>
  </si>
  <si>
    <t>Total days for income earned in Current year</t>
  </si>
  <si>
    <t>Rs.</t>
  </si>
  <si>
    <t>Note: (a) 100% haircut may be allowed against long term portion of financing obtained from a financial institution including amount due against finance leases.                             
(b) Nill in all other cases</t>
  </si>
  <si>
    <t>Income Tax Payable</t>
  </si>
  <si>
    <t>Tb Change Incorporated</t>
  </si>
  <si>
    <t>As per Client</t>
  </si>
  <si>
    <t>Diff</t>
  </si>
  <si>
    <r>
      <rPr>
        <b/>
        <sz val="10"/>
        <color theme="1"/>
        <rFont val="Calibri"/>
        <family val="2"/>
        <scheme val="minor"/>
      </rPr>
      <t xml:space="preserve">Statutory or regulatory deposits/basic deposits with the exchanges, clearing house or central depository or any other entity. </t>
    </r>
    <r>
      <rPr>
        <sz val="10"/>
        <color theme="1"/>
        <rFont val="Calibri"/>
        <family val="2"/>
        <scheme val="minor"/>
      </rPr>
      <t xml:space="preserve">                                                                                                               
(i) 100% of net value, however any excess amount of cash deposited with securities exchange to comply with requirenments of base minimum capital may be taken in the calculation of LC</t>
    </r>
  </si>
  <si>
    <r>
      <t>Amounts receivable against Repo financing.
Amount paid as purchaser under the REPO agreement. (</t>
    </r>
    <r>
      <rPr>
        <b/>
        <i/>
        <sz val="10"/>
        <color theme="1"/>
        <rFont val="Calibri"/>
        <family val="2"/>
        <scheme val="minor"/>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</si>
  <si>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10"/>
        <color theme="1"/>
        <rFont val="Calibri"/>
        <family val="2"/>
        <scheme val="minor"/>
      </rPr>
      <t>i. Lower of net balance sheet value or value determined through adjustments.</t>
    </r>
  </si>
  <si>
    <r>
      <t xml:space="preserve">ii. Incase receivables are against margin trading, 5% of the net balance sheet value.
</t>
    </r>
    <r>
      <rPr>
        <b/>
        <i/>
        <sz val="10"/>
        <color theme="1"/>
        <rFont val="Calibri"/>
        <family val="2"/>
        <scheme val="minor"/>
      </rPr>
      <t>ii. Net amount after deducting haircut</t>
    </r>
  </si>
  <si>
    <r>
      <t xml:space="preserve">iii. Incase receivalbes are against securities borrowings under SLB, the amount paid to NCCPL as collateral upon entering into contract,
</t>
    </r>
    <r>
      <rPr>
        <b/>
        <i/>
        <sz val="10"/>
        <color theme="1"/>
        <rFont val="Calibri"/>
        <family val="2"/>
        <scheme val="minor"/>
      </rPr>
      <t>iii. Net amount after deducting haricut</t>
    </r>
  </si>
  <si>
    <r>
      <t xml:space="preserve">iv. Incase of other trade receivables not more than 5 days overdue, 0% of the net balance sheet value.
</t>
    </r>
    <r>
      <rPr>
        <b/>
        <i/>
        <sz val="10"/>
        <color theme="1"/>
        <rFont val="Calibri"/>
        <family val="2"/>
        <scheme val="minor"/>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</si>
  <si>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10"/>
        <color theme="1"/>
        <rFont val="Calibri"/>
        <family val="2"/>
        <scheme val="minor"/>
      </rPr>
      <t>v. Lower of net balance sheet value or value determined through adjustments</t>
    </r>
  </si>
  <si>
    <r>
      <t xml:space="preserve">vi. In the case of amount of receivables from related parties, values determined after applying applicable haircuts on underlying securities readily available in respective CDS account of the related party in the following manner;    (a) Up to 30 days, values determined after applying var based haircuts.  (b) Above 30 days but upto 90 days, values determined after applying 50% or var based haircuts whichever is higher. (c) above 90 days 100% haircut shall be applicable.
</t>
    </r>
    <r>
      <rPr>
        <b/>
        <i/>
        <sz val="10"/>
        <color theme="1"/>
        <rFont val="Calibri"/>
        <family val="2"/>
        <scheme val="minor"/>
      </rPr>
      <t>vi. Lower of net balance sheet value or value determined through adjustments</t>
    </r>
  </si>
  <si>
    <r>
      <t xml:space="preserve">Advance against shares for Increase in Capital of Securities broker: </t>
    </r>
    <r>
      <rPr>
        <sz val="10"/>
        <rFont val="Calibri"/>
        <family val="2"/>
        <scheme val="minor"/>
      </rPr>
      <t xml:space="preserve">100% haircut may be allowed in respect of advance against shares if:
a. The existing authorized share capital allows the proposed enhanced share capital 
b. Boad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</si>
  <si>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(a) in the case of right issuse : </t>
    </r>
    <r>
      <rPr>
        <u/>
        <sz val="10"/>
        <color theme="1"/>
        <rFont val="Calibri"/>
        <family val="2"/>
        <scheme val="minor"/>
      </rPr>
      <t xml:space="preserve"> </t>
    </r>
    <r>
      <rPr>
        <sz val="10"/>
        <color theme="1"/>
        <rFont val="Calibri"/>
        <family val="2"/>
        <scheme val="minor"/>
      </rPr>
      <t>if the market value of securites is less than or equal to the subscription price;
the aggregate of:
(i) the 50% of Haircut multiplied by the underwriting commitments  and
(ii) the value by which the underwriting commitments exceeds the market price of the securities.
In the case of rights issuse where the market price of securities is greater than the subscription price, 5% of the Haircut multiplied by the net underwriting commitment</t>
    </r>
  </si>
  <si>
    <r>
      <t xml:space="preserve">(b) in any other case : </t>
    </r>
    <r>
      <rPr>
        <sz val="10"/>
        <color theme="1"/>
        <rFont val="Calibri"/>
        <family val="2"/>
        <scheme val="minor"/>
      </rPr>
      <t>12.5% of the net underwriting commitments</t>
    </r>
  </si>
  <si>
    <r>
      <rPr>
        <b/>
        <sz val="10"/>
        <color theme="1"/>
        <rFont val="Calibri"/>
        <family val="2"/>
        <scheme val="minor"/>
      </rPr>
      <t>In the case of financier/purchaser</t>
    </r>
    <r>
      <rPr>
        <sz val="10"/>
        <color theme="1"/>
        <rFont val="Calibri"/>
        <family val="2"/>
        <scheme val="minor"/>
      </rPr>
      <t xml:space="preserve"> the total amount receivable under Repo less the 110% of the market value of underlying securites.
</t>
    </r>
    <r>
      <rPr>
        <b/>
        <sz val="10"/>
        <color theme="1"/>
        <rFont val="Calibri"/>
        <family val="2"/>
        <scheme val="minor"/>
      </rPr>
      <t>In the case of financee/seller</t>
    </r>
    <r>
      <rPr>
        <sz val="10"/>
        <color theme="1"/>
        <rFont val="Calibri"/>
        <family val="2"/>
        <scheme val="minor"/>
      </rPr>
      <t xml:space="preserve"> the market value of underlying securities  after applying haircut less the total amount  received ,less value of any securites deposited as collateral by the purchaser after applying haircut less any cash deposited by the purchaser.</t>
    </r>
  </si>
  <si>
    <t>As per T.B</t>
  </si>
  <si>
    <t>Diff as JV of revaluation is posted on 30 June</t>
  </si>
  <si>
    <r>
      <t>As on 31-01</t>
    </r>
    <r>
      <rPr>
        <b/>
        <i/>
        <sz val="10"/>
        <color theme="1"/>
        <rFont val="Calibri"/>
        <family val="2"/>
        <scheme val="minor"/>
      </rPr>
      <t>-</t>
    </r>
    <r>
      <rPr>
        <b/>
        <sz val="10"/>
        <color theme="1"/>
        <rFont val="Calibri"/>
        <family val="2"/>
        <scheme val="minor"/>
      </rPr>
      <t>2024</t>
    </r>
  </si>
</sst>
</file>

<file path=xl/styles.xml><?xml version="1.0" encoding="utf-8"?>
<styleSheet xmlns="http://schemas.openxmlformats.org/spreadsheetml/2006/main">
  <numFmts count="5">
    <numFmt numFmtId="43" formatCode="_(* #,##0.00_);_(* \(#,##0.00\);_(* &quot;-&quot;??_);_(@_)"/>
    <numFmt numFmtId="164" formatCode="_(* #,##0_);_(* \(#,##0\);_(* &quot;-&quot;??_);_(@_)"/>
    <numFmt numFmtId="165" formatCode="_(* #,##0.0_);_(* \(#,##0.0\);_(* &quot;-&quot;??_);_(@_)"/>
    <numFmt numFmtId="166" formatCode="_(* #,##0.0000_);_(* \(#,##0.0000\);_(* &quot;-&quot;??_);_(@_)"/>
    <numFmt numFmtId="167" formatCode="[$-F400]h:mm:ss\ AM/PM"/>
  </numFmts>
  <fonts count="14">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b/>
      <sz val="10"/>
      <color theme="0"/>
      <name val="Calibri"/>
      <family val="2"/>
      <scheme val="minor"/>
    </font>
    <font>
      <sz val="10"/>
      <name val="Calibri"/>
      <family val="2"/>
      <scheme val="minor"/>
    </font>
    <font>
      <sz val="10"/>
      <color rgb="FFFF0000"/>
      <name val="Calibri"/>
      <family val="2"/>
      <scheme val="minor"/>
    </font>
    <font>
      <b/>
      <sz val="10"/>
      <name val="Calibri"/>
      <family val="2"/>
      <scheme val="minor"/>
    </font>
    <font>
      <b/>
      <u/>
      <sz val="10"/>
      <color theme="1"/>
      <name val="Calibri"/>
      <family val="2"/>
      <scheme val="minor"/>
    </font>
    <font>
      <u/>
      <sz val="10"/>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53">
    <xf numFmtId="0" fontId="0" fillId="0" borderId="0" xfId="0"/>
    <xf numFmtId="164" fontId="0" fillId="0" borderId="0" xfId="0" applyNumberFormat="1"/>
    <xf numFmtId="43" fontId="0" fillId="0" borderId="0" xfId="1" applyFont="1"/>
    <xf numFmtId="15" fontId="0" fillId="0" borderId="0" xfId="0" applyNumberFormat="1"/>
    <xf numFmtId="1" fontId="0" fillId="0" borderId="0" xfId="0" applyNumberFormat="1"/>
    <xf numFmtId="164" fontId="0" fillId="0" borderId="0" xfId="4" applyNumberFormat="1" applyFont="1"/>
    <xf numFmtId="166" fontId="0" fillId="0" borderId="0" xfId="4" applyNumberFormat="1" applyFont="1"/>
    <xf numFmtId="10" fontId="0" fillId="0" borderId="0" xfId="0" applyNumberFormat="1"/>
    <xf numFmtId="0" fontId="0" fillId="0" borderId="0" xfId="0" applyAlignment="1">
      <alignment horizontal="center"/>
    </xf>
    <xf numFmtId="164" fontId="0" fillId="0" borderId="9" xfId="0" applyNumberFormat="1" applyBorder="1"/>
    <xf numFmtId="0" fontId="3" fillId="0" borderId="0" xfId="0" applyFont="1"/>
    <xf numFmtId="0" fontId="2" fillId="0" borderId="10" xfId="0" applyFont="1" applyBorder="1" applyAlignment="1">
      <alignment horizont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0" fillId="5" borderId="14" xfId="0" applyFill="1" applyBorder="1" applyAlignment="1">
      <alignment horizontal="left"/>
    </xf>
    <xf numFmtId="3" fontId="0" fillId="5" borderId="4" xfId="0" applyNumberFormat="1" applyFill="1" applyBorder="1"/>
    <xf numFmtId="0" fontId="0" fillId="0" borderId="4" xfId="0" applyBorder="1"/>
    <xf numFmtId="164" fontId="0" fillId="0" borderId="4" xfId="1" applyNumberFormat="1" applyFont="1" applyBorder="1"/>
    <xf numFmtId="9" fontId="0" fillId="0" borderId="4" xfId="2" applyFont="1" applyBorder="1" applyAlignment="1">
      <alignment horizontal="center"/>
    </xf>
    <xf numFmtId="164" fontId="0" fillId="0" borderId="4" xfId="0" applyNumberFormat="1" applyBorder="1"/>
    <xf numFmtId="164" fontId="0" fillId="0" borderId="15" xfId="0" applyNumberFormat="1" applyBorder="1"/>
    <xf numFmtId="0" fontId="0" fillId="5" borderId="16" xfId="0" applyFill="1" applyBorder="1" applyAlignment="1">
      <alignment horizontal="left"/>
    </xf>
    <xf numFmtId="3" fontId="0" fillId="5" borderId="1" xfId="0" applyNumberFormat="1" applyFill="1" applyBorder="1"/>
    <xf numFmtId="0" fontId="0" fillId="0" borderId="1" xfId="0" applyBorder="1"/>
    <xf numFmtId="164" fontId="0" fillId="0" borderId="1" xfId="1" applyNumberFormat="1" applyFont="1" applyBorder="1"/>
    <xf numFmtId="9" fontId="0" fillId="0" borderId="1" xfId="2" applyFont="1" applyBorder="1" applyAlignment="1">
      <alignment horizontal="center"/>
    </xf>
    <xf numFmtId="164" fontId="0" fillId="0" borderId="1" xfId="0" applyNumberFormat="1" applyBorder="1"/>
    <xf numFmtId="164" fontId="0" fillId="0" borderId="17" xfId="0" applyNumberFormat="1" applyBorder="1"/>
    <xf numFmtId="0" fontId="0" fillId="4" borderId="16" xfId="0" applyFill="1" applyBorder="1" applyAlignment="1">
      <alignment horizontal="left"/>
    </xf>
    <xf numFmtId="3" fontId="0" fillId="4" borderId="1" xfId="0" applyNumberFormat="1" applyFill="1" applyBorder="1"/>
    <xf numFmtId="0" fontId="0" fillId="5" borderId="18" xfId="0" applyFill="1" applyBorder="1" applyAlignment="1">
      <alignment horizontal="left"/>
    </xf>
    <xf numFmtId="3" fontId="0" fillId="5" borderId="19" xfId="0" applyNumberFormat="1" applyFill="1" applyBorder="1"/>
    <xf numFmtId="0" fontId="0" fillId="0" borderId="19" xfId="0" applyBorder="1"/>
    <xf numFmtId="164" fontId="0" fillId="0" borderId="19" xfId="1" applyNumberFormat="1" applyFont="1" applyBorder="1"/>
    <xf numFmtId="9" fontId="0" fillId="0" borderId="19" xfId="2" applyFont="1" applyBorder="1" applyAlignment="1">
      <alignment horizontal="center"/>
    </xf>
    <xf numFmtId="164" fontId="0" fillId="0" borderId="19" xfId="0" applyNumberFormat="1" applyBorder="1"/>
    <xf numFmtId="164" fontId="0" fillId="0" borderId="20" xfId="0" applyNumberFormat="1" applyBorder="1"/>
    <xf numFmtId="3" fontId="0" fillId="0" borderId="21" xfId="0" applyNumberFormat="1" applyBorder="1"/>
    <xf numFmtId="3" fontId="0" fillId="0" borderId="0" xfId="0" applyNumberFormat="1"/>
    <xf numFmtId="0" fontId="2" fillId="0" borderId="0" xfId="0" applyFont="1" applyAlignment="1">
      <alignment horizontal="center"/>
    </xf>
    <xf numFmtId="3" fontId="0" fillId="0" borderId="9" xfId="0" applyNumberFormat="1" applyBorder="1"/>
    <xf numFmtId="14" fontId="0" fillId="0" borderId="0" xfId="0" applyNumberFormat="1"/>
    <xf numFmtId="167" fontId="0" fillId="0" borderId="0" xfId="0" applyNumberFormat="1"/>
    <xf numFmtId="0" fontId="2" fillId="0" borderId="0" xfId="0" applyFont="1"/>
    <xf numFmtId="164" fontId="0" fillId="0" borderId="24" xfId="0" applyNumberFormat="1" applyBorder="1"/>
    <xf numFmtId="0" fontId="4" fillId="0" borderId="22" xfId="0" applyFont="1" applyBorder="1" applyAlignment="1">
      <alignment horizontal="center"/>
    </xf>
    <xf numFmtId="0" fontId="4" fillId="0" borderId="23" xfId="0" applyFont="1" applyBorder="1"/>
    <xf numFmtId="0" fontId="4" fillId="0" borderId="18" xfId="0" applyFont="1" applyBorder="1" applyAlignment="1">
      <alignment horizontal="center"/>
    </xf>
    <xf numFmtId="0" fontId="4" fillId="0" borderId="19" xfId="0" applyFont="1" applyBorder="1"/>
    <xf numFmtId="0" fontId="5" fillId="0" borderId="0" xfId="0" applyFont="1"/>
    <xf numFmtId="0" fontId="6" fillId="0" borderId="0" xfId="0" applyFont="1"/>
    <xf numFmtId="164" fontId="6" fillId="0" borderId="0" xfId="1" applyNumberFormat="1" applyFont="1" applyAlignment="1">
      <alignment horizontal="center"/>
    </xf>
    <xf numFmtId="1" fontId="6" fillId="0" borderId="0" xfId="0" applyNumberFormat="1" applyFont="1" applyAlignment="1">
      <alignment horizontal="center"/>
    </xf>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0" xfId="0" applyFont="1" applyAlignment="1">
      <alignment vertical="center"/>
    </xf>
    <xf numFmtId="164" fontId="6" fillId="0" borderId="0" xfId="0" applyNumberFormat="1" applyFont="1"/>
    <xf numFmtId="164" fontId="5" fillId="0" borderId="0" xfId="0" applyNumberFormat="1" applyFont="1"/>
    <xf numFmtId="43" fontId="6" fillId="0" borderId="0" xfId="1" applyFont="1" applyAlignment="1">
      <alignment vertical="center"/>
    </xf>
    <xf numFmtId="43" fontId="6" fillId="0" borderId="0" xfId="0" applyNumberFormat="1" applyFont="1"/>
    <xf numFmtId="43" fontId="6" fillId="0" borderId="0" xfId="1" applyFont="1"/>
    <xf numFmtId="0" fontId="6" fillId="0" borderId="0" xfId="0" applyFont="1" applyAlignment="1">
      <alignment horizontal="left" indent="1"/>
    </xf>
    <xf numFmtId="0" fontId="6"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xf>
    <xf numFmtId="164" fontId="5" fillId="0" borderId="0" xfId="1" applyNumberFormat="1" applyFont="1" applyFill="1" applyBorder="1" applyAlignment="1">
      <alignment horizontal="center" vertical="center"/>
    </xf>
    <xf numFmtId="165" fontId="5" fillId="0" borderId="0" xfId="1" applyNumberFormat="1" applyFont="1" applyFill="1" applyBorder="1" applyAlignment="1">
      <alignment horizontal="center" vertical="center"/>
    </xf>
    <xf numFmtId="164" fontId="6" fillId="0" borderId="0" xfId="1" applyNumberFormat="1" applyFont="1" applyFill="1" applyAlignment="1">
      <alignment horizontal="center"/>
    </xf>
    <xf numFmtId="0" fontId="9" fillId="0" borderId="0" xfId="0" applyFont="1"/>
    <xf numFmtId="0" fontId="10" fillId="0" borderId="0" xfId="0" applyFont="1"/>
    <xf numFmtId="0" fontId="5" fillId="0" borderId="0" xfId="0" applyFont="1" applyAlignment="1">
      <alignment horizontal="center"/>
    </xf>
    <xf numFmtId="164" fontId="5" fillId="0" borderId="9" xfId="1" applyNumberFormat="1" applyFont="1" applyFill="1" applyBorder="1" applyAlignment="1">
      <alignment horizontal="center"/>
    </xf>
    <xf numFmtId="164" fontId="6" fillId="0" borderId="0" xfId="1" applyNumberFormat="1" applyFont="1"/>
    <xf numFmtId="164" fontId="0" fillId="0" borderId="0" xfId="1" applyNumberFormat="1" applyFont="1"/>
    <xf numFmtId="43" fontId="0" fillId="0" borderId="9" xfId="0" applyNumberFormat="1" applyBorder="1"/>
    <xf numFmtId="164" fontId="6" fillId="7" borderId="1" xfId="1" applyNumberFormat="1" applyFont="1" applyFill="1" applyBorder="1" applyAlignment="1">
      <alignment horizontal="center" vertical="center"/>
    </xf>
    <xf numFmtId="9" fontId="6" fillId="7" borderId="1" xfId="3" applyNumberFormat="1" applyFont="1" applyFill="1" applyBorder="1" applyAlignment="1">
      <alignment horizontal="center" vertical="center"/>
    </xf>
    <xf numFmtId="0" fontId="6" fillId="7" borderId="4" xfId="0" applyFont="1" applyFill="1" applyBorder="1" applyAlignment="1">
      <alignment horizontal="center" vertical="center"/>
    </xf>
    <xf numFmtId="0" fontId="6" fillId="7" borderId="4" xfId="0" applyFont="1" applyFill="1" applyBorder="1" applyAlignment="1">
      <alignment horizontal="left" vertical="center"/>
    </xf>
    <xf numFmtId="164" fontId="6" fillId="7" borderId="4" xfId="1" applyNumberFormat="1" applyFont="1" applyFill="1" applyBorder="1" applyAlignment="1">
      <alignment horizontal="center" vertical="center" wrapText="1"/>
    </xf>
    <xf numFmtId="9" fontId="6" fillId="7" borderId="4" xfId="2" applyFont="1" applyFill="1" applyBorder="1" applyAlignment="1">
      <alignment horizontal="center" vertical="center" wrapText="1"/>
    </xf>
    <xf numFmtId="164" fontId="6" fillId="7" borderId="4" xfId="1" applyNumberFormat="1"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left" vertical="center"/>
    </xf>
    <xf numFmtId="0" fontId="9" fillId="7" borderId="1" xfId="0" applyFont="1" applyFill="1" applyBorder="1" applyAlignment="1">
      <alignment horizontal="left" vertical="center"/>
    </xf>
    <xf numFmtId="1" fontId="6" fillId="7" borderId="1" xfId="1" applyNumberFormat="1" applyFont="1" applyFill="1" applyBorder="1" applyAlignment="1">
      <alignment horizontal="center" vertical="center"/>
    </xf>
    <xf numFmtId="0" fontId="5" fillId="7" borderId="1" xfId="0" applyFont="1" applyFill="1" applyBorder="1" applyAlignment="1">
      <alignment horizontal="left" vertical="center"/>
    </xf>
    <xf numFmtId="1" fontId="6" fillId="7" borderId="1" xfId="0" applyNumberFormat="1" applyFont="1" applyFill="1" applyBorder="1" applyAlignment="1">
      <alignment horizontal="center" vertical="center"/>
    </xf>
    <xf numFmtId="0" fontId="5" fillId="7" borderId="1" xfId="0" applyFont="1" applyFill="1" applyBorder="1" applyAlignment="1">
      <alignment vertical="center"/>
    </xf>
    <xf numFmtId="0" fontId="6" fillId="7" borderId="1" xfId="0" applyFont="1" applyFill="1" applyBorder="1" applyAlignment="1">
      <alignment vertical="center"/>
    </xf>
    <xf numFmtId="9" fontId="6" fillId="7" borderId="1" xfId="2" applyFont="1" applyFill="1" applyBorder="1" applyAlignment="1">
      <alignment horizontal="center" vertical="center"/>
    </xf>
    <xf numFmtId="1" fontId="6" fillId="7" borderId="1" xfId="0" applyNumberFormat="1" applyFont="1" applyFill="1" applyBorder="1" applyAlignment="1">
      <alignment horizontal="center" vertical="center" wrapText="1"/>
    </xf>
    <xf numFmtId="0" fontId="6" fillId="7" borderId="1" xfId="0" applyFont="1" applyFill="1" applyBorder="1" applyAlignment="1">
      <alignment vertical="center" wrapText="1"/>
    </xf>
    <xf numFmtId="0" fontId="6" fillId="7" borderId="1" xfId="0" applyFont="1" applyFill="1" applyBorder="1" applyAlignment="1">
      <alignment horizontal="left" vertical="center" wrapText="1"/>
    </xf>
    <xf numFmtId="2" fontId="6" fillId="7" borderId="1" xfId="0" applyNumberFormat="1" applyFont="1" applyFill="1" applyBorder="1" applyAlignment="1">
      <alignment horizontal="center" vertical="center"/>
    </xf>
    <xf numFmtId="0" fontId="6" fillId="7" borderId="2" xfId="0" applyFont="1" applyFill="1" applyBorder="1" applyAlignment="1">
      <alignment horizontal="center" vertical="center"/>
    </xf>
    <xf numFmtId="0" fontId="5" fillId="7" borderId="1" xfId="0" applyFont="1" applyFill="1" applyBorder="1" applyAlignment="1">
      <alignment horizontal="left" vertical="center" wrapText="1"/>
    </xf>
    <xf numFmtId="1" fontId="6" fillId="7" borderId="0" xfId="0" applyNumberFormat="1" applyFont="1" applyFill="1" applyAlignment="1">
      <alignment horizontal="center"/>
    </xf>
    <xf numFmtId="164" fontId="6" fillId="7" borderId="1" xfId="1" applyNumberFormat="1" applyFont="1" applyFill="1" applyBorder="1" applyAlignment="1">
      <alignment horizontal="center" vertical="center" wrapText="1"/>
    </xf>
    <xf numFmtId="1" fontId="6" fillId="7" borderId="1" xfId="1" applyNumberFormat="1" applyFont="1" applyFill="1" applyBorder="1" applyAlignment="1">
      <alignment horizontal="center" vertical="center" wrapText="1"/>
    </xf>
    <xf numFmtId="164" fontId="6" fillId="7" borderId="1" xfId="1" applyNumberFormat="1" applyFont="1" applyFill="1" applyBorder="1" applyAlignment="1">
      <alignment vertical="center"/>
    </xf>
    <xf numFmtId="164" fontId="5" fillId="7" borderId="1" xfId="1" applyNumberFormat="1" applyFont="1" applyFill="1" applyBorder="1" applyAlignment="1">
      <alignment vertical="center"/>
    </xf>
    <xf numFmtId="164" fontId="5" fillId="7" borderId="1" xfId="1" applyNumberFormat="1" applyFont="1" applyFill="1" applyBorder="1" applyAlignment="1">
      <alignment horizontal="center" vertical="center"/>
    </xf>
    <xf numFmtId="164" fontId="6" fillId="7" borderId="1" xfId="1" applyNumberFormat="1" applyFont="1" applyFill="1" applyBorder="1" applyAlignment="1">
      <alignment vertical="center" wrapText="1"/>
    </xf>
    <xf numFmtId="164" fontId="9" fillId="7" borderId="1" xfId="1" applyNumberFormat="1" applyFont="1" applyFill="1" applyBorder="1" applyAlignment="1">
      <alignment vertical="center" wrapText="1"/>
    </xf>
    <xf numFmtId="0" fontId="6" fillId="7" borderId="0" xfId="0" applyFont="1" applyFill="1" applyAlignment="1">
      <alignment wrapText="1"/>
    </xf>
    <xf numFmtId="0" fontId="11" fillId="7" borderId="1" xfId="0" applyFont="1" applyFill="1" applyBorder="1" applyAlignment="1">
      <alignment vertical="center" wrapText="1"/>
    </xf>
    <xf numFmtId="0" fontId="5" fillId="7" borderId="1" xfId="0" applyFont="1" applyFill="1" applyBorder="1" applyAlignment="1">
      <alignment horizontal="center" vertical="center"/>
    </xf>
    <xf numFmtId="164" fontId="5" fillId="7" borderId="1" xfId="1" applyNumberFormat="1" applyFont="1" applyFill="1" applyBorder="1" applyAlignment="1">
      <alignment horizontal="center" vertical="center" wrapText="1"/>
    </xf>
    <xf numFmtId="0" fontId="12" fillId="7" borderId="1" xfId="0" applyFont="1" applyFill="1" applyBorder="1" applyAlignment="1">
      <alignment vertical="center" wrapText="1"/>
    </xf>
    <xf numFmtId="1" fontId="5" fillId="7" borderId="1" xfId="1" applyNumberFormat="1" applyFont="1" applyFill="1" applyBorder="1" applyAlignment="1">
      <alignment horizontal="center" vertical="center" wrapText="1"/>
    </xf>
    <xf numFmtId="0" fontId="5" fillId="0" borderId="0" xfId="0" applyFont="1" applyAlignment="1">
      <alignment horizontal="left" indent="1"/>
    </xf>
    <xf numFmtId="0" fontId="6" fillId="0" borderId="0" xfId="0" applyFont="1" applyAlignment="1">
      <alignment horizontal="left" vertical="center" wrapText="1"/>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5" fillId="3" borderId="5" xfId="0" applyFont="1" applyFill="1" applyBorder="1" applyAlignment="1">
      <alignment horizontal="left" vertical="center"/>
    </xf>
    <xf numFmtId="0" fontId="6" fillId="7" borderId="1" xfId="0" applyFont="1" applyFill="1" applyBorder="1" applyAlignment="1">
      <alignment horizontal="center" vertical="center"/>
    </xf>
    <xf numFmtId="0" fontId="5" fillId="7" borderId="5" xfId="0" applyFont="1" applyFill="1" applyBorder="1" applyAlignment="1">
      <alignment horizontal="left" vertical="center"/>
    </xf>
    <xf numFmtId="0" fontId="5" fillId="7" borderId="6" xfId="0" applyFont="1" applyFill="1" applyBorder="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6" fillId="7" borderId="2" xfId="0" applyFont="1" applyFill="1" applyBorder="1" applyAlignment="1">
      <alignment horizontal="left" vertical="center" wrapText="1"/>
    </xf>
    <xf numFmtId="0" fontId="6" fillId="7" borderId="4" xfId="0" applyFont="1" applyFill="1" applyBorder="1" applyAlignment="1">
      <alignment horizontal="left" vertical="center" wrapText="1"/>
    </xf>
    <xf numFmtId="0" fontId="9" fillId="7" borderId="2" xfId="1" applyNumberFormat="1" applyFont="1" applyFill="1" applyBorder="1" applyAlignment="1">
      <alignment horizontal="left" vertical="center" wrapText="1"/>
    </xf>
    <xf numFmtId="0" fontId="10" fillId="7" borderId="3" xfId="1" applyNumberFormat="1" applyFont="1" applyFill="1" applyBorder="1" applyAlignment="1">
      <alignment horizontal="left" vertical="center" wrapText="1"/>
    </xf>
    <xf numFmtId="0" fontId="10" fillId="7" borderId="4" xfId="1" applyNumberFormat="1" applyFont="1" applyFill="1" applyBorder="1" applyAlignment="1">
      <alignment horizontal="left" vertical="center" wrapText="1"/>
    </xf>
    <xf numFmtId="0" fontId="5" fillId="7" borderId="6" xfId="0" applyFont="1" applyFill="1" applyBorder="1" applyAlignment="1">
      <alignment horizontal="left" vertical="center"/>
    </xf>
    <xf numFmtId="0" fontId="5" fillId="7" borderId="7" xfId="0" applyFont="1" applyFill="1" applyBorder="1" applyAlignment="1">
      <alignment horizontal="left" vertical="center"/>
    </xf>
    <xf numFmtId="0" fontId="5" fillId="7" borderId="8" xfId="0" applyFont="1" applyFill="1" applyBorder="1" applyAlignment="1">
      <alignment horizontal="left" vertical="center"/>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2" fontId="6" fillId="7" borderId="2" xfId="0" applyNumberFormat="1" applyFont="1" applyFill="1" applyBorder="1" applyAlignment="1">
      <alignment horizontal="center" vertical="center"/>
    </xf>
    <xf numFmtId="2" fontId="6" fillId="7" borderId="3" xfId="0" applyNumberFormat="1" applyFont="1" applyFill="1" applyBorder="1" applyAlignment="1">
      <alignment horizontal="center" vertical="center"/>
    </xf>
    <xf numFmtId="2" fontId="6" fillId="7" borderId="4" xfId="0" applyNumberFormat="1" applyFont="1" applyFill="1" applyBorder="1" applyAlignment="1">
      <alignment horizontal="center" vertical="center"/>
    </xf>
    <xf numFmtId="2" fontId="5" fillId="7" borderId="6" xfId="0" applyNumberFormat="1" applyFont="1" applyFill="1" applyBorder="1" applyAlignment="1">
      <alignment horizontal="left" vertical="center"/>
    </xf>
    <xf numFmtId="2" fontId="5" fillId="7" borderId="7" xfId="0" applyNumberFormat="1" applyFont="1" applyFill="1" applyBorder="1" applyAlignment="1">
      <alignment horizontal="left" vertical="center"/>
    </xf>
    <xf numFmtId="2" fontId="5" fillId="7" borderId="8" xfId="0" applyNumberFormat="1" applyFont="1" applyFill="1" applyBorder="1" applyAlignment="1">
      <alignment horizontal="left" vertical="center"/>
    </xf>
    <xf numFmtId="164" fontId="6" fillId="7" borderId="2" xfId="1" applyNumberFormat="1" applyFont="1" applyFill="1" applyBorder="1" applyAlignment="1">
      <alignment horizontal="center" vertical="center"/>
    </xf>
    <xf numFmtId="164" fontId="6" fillId="7" borderId="4" xfId="1" applyNumberFormat="1" applyFont="1" applyFill="1" applyBorder="1" applyAlignment="1">
      <alignment horizontal="center" vertical="center"/>
    </xf>
    <xf numFmtId="9" fontId="6" fillId="7" borderId="2" xfId="2" applyFont="1" applyFill="1" applyBorder="1" applyAlignment="1">
      <alignment horizontal="center" vertical="center"/>
    </xf>
    <xf numFmtId="9" fontId="6" fillId="7" borderId="4" xfId="2" applyFont="1" applyFill="1" applyBorder="1" applyAlignment="1">
      <alignment horizontal="center" vertical="center"/>
    </xf>
    <xf numFmtId="1" fontId="6" fillId="7" borderId="2" xfId="1" applyNumberFormat="1" applyFont="1" applyFill="1" applyBorder="1" applyAlignment="1">
      <alignment horizontal="center" vertical="center"/>
    </xf>
    <xf numFmtId="1" fontId="6" fillId="7" borderId="4" xfId="1" applyNumberFormat="1" applyFont="1" applyFill="1" applyBorder="1" applyAlignment="1">
      <alignment horizontal="center" vertic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0" fontId="2" fillId="5" borderId="6" xfId="0" applyFont="1" applyFill="1" applyBorder="1" applyAlignment="1">
      <alignment horizontal="center"/>
    </xf>
    <xf numFmtId="0" fontId="2" fillId="5" borderId="7" xfId="0" applyFont="1" applyFill="1" applyBorder="1" applyAlignment="1">
      <alignment horizontal="center"/>
    </xf>
    <xf numFmtId="0" fontId="2" fillId="5" borderId="8" xfId="0" applyFont="1" applyFill="1" applyBorder="1" applyAlignment="1">
      <alignment horizontal="center"/>
    </xf>
  </cellXfs>
  <cellStyles count="5">
    <cellStyle name="Comma" xfId="1" builtinId="3"/>
    <cellStyle name="Comma 2" xfId="4"/>
    <cellStyle name="Comma 28" xfId="3"/>
    <cellStyle name="Normal" xfId="0" builtinId="0"/>
    <cellStyle name="Percent" xfId="2" builtinId="5"/>
  </cellStyles>
  <dxfs count="13">
    <dxf>
      <numFmt numFmtId="167" formatCode="[$-F400]h:mm:ss\ AM/PM"/>
    </dxf>
    <dxf>
      <numFmt numFmtId="168" formatCode="dd/mm/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8" formatCode="dd/mm/yy"/>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ownloads\VAR%20workin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
      <sheetName val="symbol_margin_haircut (2)"/>
      <sheetName val="insideZip-pledge"/>
      <sheetName val="PLedge report"/>
      <sheetName val="Sheet1"/>
      <sheetName val="VAR working"/>
    </sheetNames>
    <sheetDataSet>
      <sheetData sheetId="0" refreshError="1"/>
      <sheetData sheetId="1"/>
      <sheetData sheetId="2">
        <row r="4">
          <cell r="G4" t="str">
            <v>25500</v>
          </cell>
        </row>
      </sheetData>
      <sheetData sheetId="3" refreshError="1"/>
      <sheetData sheetId="4" refreshError="1"/>
      <sheetData sheetId="5" refreshError="1"/>
    </sheetDataSet>
  </externalBook>
</externalLink>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9">
    <queryTableFields count="8">
      <queryTableField id="1" name="Date" tableColumnId="1"/>
      <queryTableField id="2" name="Symbol" tableColumnId="2"/>
      <queryTableField id="3" name="var_value" tableColumnId="3"/>
      <queryTableField id="4" name="Hair_cut" tableColumnId="4"/>
      <queryTableField id="5" name="26Week_avg" tableColumnId="5"/>
      <queryTableField id="6" name="Acc_qty%" tableColumnId="6"/>
      <queryTableField id="7" name="Half_hourAvg_rate" tableColumnId="7"/>
      <queryTableField id="8" name="Free_float" tableColumnId="8"/>
    </queryTableFields>
  </queryTableRefresh>
</queryTable>
</file>

<file path=xl/queryTables/queryTable2.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12">
    <queryTableFields count="11">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 name="symbol_margin_haircut__2" displayName="symbol_margin_haircut__2" ref="A1:H853" tableType="queryTable" totalsRowShown="0">
  <autoFilter ref="A1:H853"/>
  <tableColumns count="8">
    <tableColumn id="1" uniqueName="1" name="Date" queryTableFieldId="1" dataDxfId="12"/>
    <tableColumn id="2" uniqueName="2" name="Symbol" queryTableFieldId="2" dataDxfId="11"/>
    <tableColumn id="3" uniqueName="3" name="var_value" queryTableFieldId="3"/>
    <tableColumn id="4" uniqueName="4" name="Hair_cut" queryTableFieldId="4"/>
    <tableColumn id="5" uniqueName="5" name="26Week_avg" queryTableFieldId="5"/>
    <tableColumn id="6" uniqueName="6" name="Acc_qty%" queryTableFieldId="6"/>
    <tableColumn id="7" uniqueName="7" name="Half_hourAvg_rate" queryTableFieldId="7"/>
    <tableColumn id="8" uniqueName="8" name="Free_float" queryTableFieldId="8"/>
  </tableColumns>
  <tableStyleInfo name="TableStyleMedium2" showFirstColumn="0" showLastColumn="0" showRowStripes="1" showColumnStripes="0"/>
</table>
</file>

<file path=xl/tables/table2.xml><?xml version="1.0" encoding="utf-8"?>
<table xmlns="http://schemas.openxmlformats.org/spreadsheetml/2006/main" id="2" name="insideZip_pledge" displayName="insideZip_pledge" ref="A1:K35" tableType="queryTable" totalsRowShown="0">
  <autoFilter ref="A1:K35">
    <filterColumn colId="0">
      <filters>
        <filter val="27"/>
      </filters>
    </filterColumn>
    <filterColumn colId="4">
      <filters>
        <filter val="PSX"/>
      </filters>
    </filterColumn>
  </autoFilter>
  <tableColumns count="11">
    <tableColumn id="1" uniqueName="1" name="Column1" queryTableFieldId="1" dataDxfId="10"/>
    <tableColumn id="2" uniqueName="2" name="Column2" queryTableFieldId="2" dataDxfId="9"/>
    <tableColumn id="3" uniqueName="3" name="Column3" queryTableFieldId="3" dataDxfId="8"/>
    <tableColumn id="4" uniqueName="4" name="Column4" queryTableFieldId="4" dataDxfId="7"/>
    <tableColumn id="5" uniqueName="5" name="Column5" queryTableFieldId="5" dataDxfId="6"/>
    <tableColumn id="6" uniqueName="6" name="Column6" queryTableFieldId="6" dataDxfId="5"/>
    <tableColumn id="7" uniqueName="7" name="Column7" queryTableFieldId="7" dataDxfId="4"/>
    <tableColumn id="8" uniqueName="8" name="Column8" queryTableFieldId="8" dataDxfId="3"/>
    <tableColumn id="9" uniqueName="9" name="Column9" queryTableFieldId="9" dataDxfId="2"/>
    <tableColumn id="10" uniqueName="10" name="Column10" queryTableFieldId="10" dataDxfId="1"/>
    <tableColumn id="11" uniqueName="11" name="Column11" queryTableFieldId="1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sheetPr>
    <pageSetUpPr fitToPage="1"/>
  </sheetPr>
  <dimension ref="A1:J110"/>
  <sheetViews>
    <sheetView tabSelected="1" view="pageBreakPreview" topLeftCell="B1" zoomScaleNormal="70" zoomScaleSheetLayoutView="100" workbookViewId="0">
      <selection activeCell="F26" sqref="F26"/>
    </sheetView>
  </sheetViews>
  <sheetFormatPr defaultRowHeight="12.75"/>
  <cols>
    <col min="1" max="1" width="7.85546875" style="52" bestFit="1" customWidth="1"/>
    <col min="2" max="2" width="111.28515625" style="52" bestFit="1" customWidth="1"/>
    <col min="3" max="3" width="13.7109375" style="53" customWidth="1"/>
    <col min="4" max="4" width="13.7109375" style="54" customWidth="1"/>
    <col min="5" max="5" width="13.7109375" style="53" customWidth="1"/>
    <col min="6" max="6" width="21.140625" style="52" bestFit="1" customWidth="1"/>
    <col min="7" max="7" width="19.140625" style="52" bestFit="1" customWidth="1"/>
    <col min="8" max="8" width="19.7109375" style="52" bestFit="1" customWidth="1"/>
    <col min="9" max="9" width="14.5703125" style="52" bestFit="1" customWidth="1"/>
    <col min="10" max="10" width="11" style="52" bestFit="1" customWidth="1"/>
    <col min="11" max="16384" width="9.140625" style="52"/>
  </cols>
  <sheetData>
    <row r="1" spans="1:5">
      <c r="A1" s="51" t="s">
        <v>0</v>
      </c>
    </row>
    <row r="2" spans="1:5">
      <c r="A2" s="51" t="s">
        <v>1</v>
      </c>
    </row>
    <row r="3" spans="1:5">
      <c r="A3" s="51" t="s">
        <v>2</v>
      </c>
    </row>
    <row r="4" spans="1:5">
      <c r="A4" s="51" t="s">
        <v>87</v>
      </c>
    </row>
    <row r="5" spans="1:5">
      <c r="A5" s="51" t="s">
        <v>3</v>
      </c>
    </row>
    <row r="6" spans="1:5">
      <c r="A6" s="51" t="s">
        <v>1105</v>
      </c>
    </row>
    <row r="8" spans="1:5" ht="25.5">
      <c r="A8" s="55" t="s">
        <v>66</v>
      </c>
      <c r="B8" s="55" t="s">
        <v>4</v>
      </c>
      <c r="C8" s="56" t="s">
        <v>67</v>
      </c>
      <c r="D8" s="57" t="s">
        <v>69</v>
      </c>
      <c r="E8" s="56" t="s">
        <v>68</v>
      </c>
    </row>
    <row r="9" spans="1:5">
      <c r="A9" s="119" t="s">
        <v>5</v>
      </c>
      <c r="B9" s="119"/>
      <c r="C9" s="119"/>
      <c r="D9" s="119"/>
      <c r="E9" s="119"/>
    </row>
    <row r="10" spans="1:5">
      <c r="A10" s="80">
        <v>1.1000000000000001</v>
      </c>
      <c r="B10" s="81" t="s">
        <v>6</v>
      </c>
      <c r="C10" s="82">
        <f>967650-408891.17</f>
        <v>558758.83000000007</v>
      </c>
      <c r="D10" s="83">
        <v>1</v>
      </c>
      <c r="E10" s="84">
        <v>0</v>
      </c>
    </row>
    <row r="11" spans="1:5">
      <c r="A11" s="85">
        <v>1.2</v>
      </c>
      <c r="B11" s="86" t="s">
        <v>7</v>
      </c>
      <c r="C11" s="78">
        <v>5000000</v>
      </c>
      <c r="D11" s="83">
        <v>1</v>
      </c>
      <c r="E11" s="84">
        <v>0</v>
      </c>
    </row>
    <row r="12" spans="1:5">
      <c r="A12" s="85">
        <v>1.3</v>
      </c>
      <c r="B12" s="87" t="s">
        <v>84</v>
      </c>
      <c r="C12" s="78"/>
      <c r="D12" s="88"/>
      <c r="E12" s="78"/>
    </row>
    <row r="13" spans="1:5">
      <c r="A13" s="120">
        <v>1.4</v>
      </c>
      <c r="B13" s="89" t="s">
        <v>64</v>
      </c>
      <c r="C13" s="78"/>
      <c r="D13" s="90"/>
      <c r="E13" s="78"/>
    </row>
    <row r="14" spans="1:5">
      <c r="A14" s="120"/>
      <c r="B14" s="91" t="s">
        <v>8</v>
      </c>
      <c r="C14" s="78"/>
      <c r="D14" s="90"/>
      <c r="E14" s="78"/>
    </row>
    <row r="15" spans="1:5">
      <c r="A15" s="120"/>
      <c r="B15" s="92" t="s">
        <v>9</v>
      </c>
      <c r="C15" s="78"/>
      <c r="D15" s="93"/>
      <c r="E15" s="78"/>
    </row>
    <row r="16" spans="1:5">
      <c r="A16" s="120"/>
      <c r="B16" s="92" t="s">
        <v>10</v>
      </c>
      <c r="C16" s="78"/>
      <c r="D16" s="90"/>
      <c r="E16" s="78"/>
    </row>
    <row r="17" spans="1:10">
      <c r="A17" s="120"/>
      <c r="B17" s="92" t="s">
        <v>11</v>
      </c>
      <c r="C17" s="78"/>
      <c r="D17" s="78"/>
      <c r="E17" s="78"/>
    </row>
    <row r="18" spans="1:10">
      <c r="A18" s="120"/>
      <c r="B18" s="91" t="s">
        <v>12</v>
      </c>
      <c r="C18" s="78"/>
      <c r="D18" s="90"/>
      <c r="E18" s="78"/>
    </row>
    <row r="19" spans="1:10">
      <c r="A19" s="120"/>
      <c r="B19" s="92" t="s">
        <v>13</v>
      </c>
      <c r="C19" s="78">
        <v>33633560</v>
      </c>
      <c r="D19" s="93">
        <v>0.1</v>
      </c>
      <c r="E19" s="78">
        <f>C19*0.9</f>
        <v>30270204</v>
      </c>
      <c r="F19" s="58" t="s">
        <v>92</v>
      </c>
      <c r="G19" s="59"/>
    </row>
    <row r="20" spans="1:10">
      <c r="A20" s="120"/>
      <c r="B20" s="92" t="s">
        <v>14</v>
      </c>
      <c r="C20" s="78"/>
      <c r="D20" s="90"/>
      <c r="E20" s="78"/>
    </row>
    <row r="21" spans="1:10">
      <c r="A21" s="120"/>
      <c r="B21" s="92" t="s">
        <v>15</v>
      </c>
      <c r="C21" s="78"/>
      <c r="D21" s="78"/>
      <c r="E21" s="78"/>
    </row>
    <row r="22" spans="1:10">
      <c r="A22" s="116">
        <v>1.5</v>
      </c>
      <c r="B22" s="89" t="s">
        <v>65</v>
      </c>
      <c r="C22" s="78"/>
      <c r="D22" s="94"/>
      <c r="E22" s="78"/>
      <c r="G22" s="60"/>
    </row>
    <row r="23" spans="1:10" ht="38.25">
      <c r="A23" s="117"/>
      <c r="B23" s="95" t="s">
        <v>77</v>
      </c>
      <c r="C23" s="78">
        <v>47974877</v>
      </c>
      <c r="D23" s="78">
        <f>C23-E23</f>
        <v>8546397</v>
      </c>
      <c r="E23" s="78">
        <v>39428480</v>
      </c>
      <c r="F23" s="58" t="s">
        <v>92</v>
      </c>
      <c r="G23" s="59"/>
      <c r="H23" s="61">
        <f>+C23-98798856.52</f>
        <v>-50823979.519999996</v>
      </c>
      <c r="I23" s="62"/>
      <c r="J23" s="59"/>
    </row>
    <row r="24" spans="1:10">
      <c r="A24" s="117"/>
      <c r="B24" s="92" t="s">
        <v>16</v>
      </c>
      <c r="C24" s="78"/>
      <c r="D24" s="90"/>
      <c r="E24" s="78"/>
      <c r="G24" s="63"/>
    </row>
    <row r="25" spans="1:10">
      <c r="A25" s="85">
        <v>1.6</v>
      </c>
      <c r="B25" s="86" t="s">
        <v>17</v>
      </c>
      <c r="C25" s="78"/>
      <c r="D25" s="90"/>
      <c r="E25" s="78"/>
      <c r="G25" s="62"/>
    </row>
    <row r="26" spans="1:10">
      <c r="A26" s="116">
        <v>1.7</v>
      </c>
      <c r="B26" s="89" t="s">
        <v>18</v>
      </c>
      <c r="C26" s="78"/>
      <c r="D26" s="94"/>
      <c r="E26" s="78"/>
      <c r="F26" s="59">
        <f>C23-D23</f>
        <v>39428480</v>
      </c>
    </row>
    <row r="27" spans="1:10">
      <c r="A27" s="117"/>
      <c r="B27" s="95" t="s">
        <v>73</v>
      </c>
      <c r="C27" s="78"/>
      <c r="D27" s="88"/>
      <c r="E27" s="78"/>
      <c r="G27" s="63"/>
    </row>
    <row r="28" spans="1:10">
      <c r="A28" s="118"/>
      <c r="B28" s="92" t="s">
        <v>19</v>
      </c>
      <c r="C28" s="78"/>
      <c r="D28" s="90"/>
      <c r="E28" s="78"/>
    </row>
    <row r="29" spans="1:10" ht="81.75" customHeight="1">
      <c r="A29" s="85">
        <v>1.8</v>
      </c>
      <c r="B29" s="96" t="s">
        <v>1091</v>
      </c>
      <c r="C29" s="78">
        <v>2000000</v>
      </c>
      <c r="D29" s="93">
        <v>1</v>
      </c>
      <c r="E29" s="78">
        <v>0</v>
      </c>
      <c r="F29" s="58" t="s">
        <v>88</v>
      </c>
      <c r="G29" s="58"/>
    </row>
    <row r="30" spans="1:10">
      <c r="A30" s="85">
        <v>1.9</v>
      </c>
      <c r="B30" s="86" t="s">
        <v>74</v>
      </c>
      <c r="C30" s="78"/>
      <c r="D30" s="93">
        <v>0</v>
      </c>
      <c r="E30" s="78"/>
      <c r="F30" s="58" t="s">
        <v>89</v>
      </c>
    </row>
    <row r="31" spans="1:10">
      <c r="A31" s="97">
        <v>1.1000000000000001</v>
      </c>
      <c r="B31" s="96" t="s">
        <v>75</v>
      </c>
      <c r="C31" s="78"/>
      <c r="D31" s="88"/>
      <c r="E31" s="78"/>
    </row>
    <row r="32" spans="1:10">
      <c r="A32" s="85">
        <v>1.1100000000000001</v>
      </c>
      <c r="B32" s="86" t="s">
        <v>20</v>
      </c>
      <c r="C32" s="78">
        <f>287798.89+41900+4809+87579.78</f>
        <v>422087.67000000004</v>
      </c>
      <c r="D32" s="93">
        <v>1</v>
      </c>
      <c r="E32" s="78">
        <v>0</v>
      </c>
      <c r="F32" s="52" t="s">
        <v>90</v>
      </c>
    </row>
    <row r="33" spans="1:6">
      <c r="A33" s="116">
        <v>1.1200000000000001</v>
      </c>
      <c r="B33" s="96" t="s">
        <v>70</v>
      </c>
      <c r="C33" s="78"/>
      <c r="D33" s="88"/>
      <c r="E33" s="78"/>
    </row>
    <row r="34" spans="1:6">
      <c r="A34" s="118"/>
      <c r="B34" s="95" t="s">
        <v>21</v>
      </c>
      <c r="C34" s="78"/>
      <c r="D34" s="88"/>
      <c r="E34" s="78"/>
    </row>
    <row r="35" spans="1:6">
      <c r="A35" s="85">
        <v>1.1299999999999999</v>
      </c>
      <c r="B35" s="96" t="s">
        <v>76</v>
      </c>
      <c r="C35" s="78"/>
      <c r="D35" s="88"/>
      <c r="E35" s="78"/>
    </row>
    <row r="36" spans="1:6" ht="38.25">
      <c r="A36" s="98">
        <v>1.1399999999999999</v>
      </c>
      <c r="B36" s="96" t="s">
        <v>1092</v>
      </c>
      <c r="C36" s="78"/>
      <c r="D36" s="88"/>
      <c r="E36" s="78"/>
    </row>
    <row r="37" spans="1:6" ht="39.950000000000003" customHeight="1">
      <c r="A37" s="116">
        <v>1.1499999999999999</v>
      </c>
      <c r="B37" s="125" t="s">
        <v>91</v>
      </c>
      <c r="C37" s="141">
        <v>50000</v>
      </c>
      <c r="D37" s="143">
        <v>1</v>
      </c>
      <c r="E37" s="141">
        <v>0</v>
      </c>
    </row>
    <row r="38" spans="1:6" ht="64.5" customHeight="1">
      <c r="A38" s="118"/>
      <c r="B38" s="126"/>
      <c r="C38" s="142"/>
      <c r="D38" s="144"/>
      <c r="E38" s="142"/>
    </row>
    <row r="39" spans="1:6">
      <c r="A39" s="116">
        <v>1.1599999999999999</v>
      </c>
      <c r="B39" s="99" t="s">
        <v>22</v>
      </c>
      <c r="C39" s="78"/>
      <c r="D39" s="100"/>
      <c r="E39" s="101"/>
    </row>
    <row r="40" spans="1:6">
      <c r="A40" s="117"/>
      <c r="B40" s="95" t="s">
        <v>23</v>
      </c>
      <c r="C40" s="78">
        <v>66925065.490000002</v>
      </c>
      <c r="D40" s="93">
        <v>0</v>
      </c>
      <c r="E40" s="78">
        <v>66925065.490000002</v>
      </c>
    </row>
    <row r="41" spans="1:6">
      <c r="A41" s="116">
        <v>1.17</v>
      </c>
      <c r="B41" s="89" t="s">
        <v>24</v>
      </c>
      <c r="C41" s="78"/>
      <c r="D41" s="88"/>
      <c r="E41" s="101"/>
    </row>
    <row r="42" spans="1:6" ht="51">
      <c r="A42" s="117"/>
      <c r="B42" s="95" t="s">
        <v>1093</v>
      </c>
      <c r="C42" s="78">
        <v>15117904</v>
      </c>
      <c r="D42" s="78">
        <v>0</v>
      </c>
      <c r="E42" s="78">
        <f>+C42</f>
        <v>15117904</v>
      </c>
      <c r="F42" s="58"/>
    </row>
    <row r="43" spans="1:6" ht="25.5">
      <c r="A43" s="117"/>
      <c r="B43" s="95" t="s">
        <v>1094</v>
      </c>
      <c r="C43" s="78"/>
      <c r="D43" s="88"/>
      <c r="E43" s="101"/>
    </row>
    <row r="44" spans="1:6" ht="25.5">
      <c r="A44" s="117"/>
      <c r="B44" s="95" t="s">
        <v>1095</v>
      </c>
      <c r="C44" s="78"/>
      <c r="D44" s="88"/>
      <c r="E44" s="101"/>
    </row>
    <row r="45" spans="1:6" ht="25.5">
      <c r="A45" s="117"/>
      <c r="B45" s="95" t="s">
        <v>1096</v>
      </c>
      <c r="C45" s="78">
        <v>49889670</v>
      </c>
      <c r="D45" s="93">
        <v>0</v>
      </c>
      <c r="E45" s="78">
        <f>+C45</f>
        <v>49889670</v>
      </c>
    </row>
    <row r="46" spans="1:6" ht="51">
      <c r="A46" s="117"/>
      <c r="B46" s="95" t="s">
        <v>1097</v>
      </c>
      <c r="C46" s="78">
        <v>0</v>
      </c>
      <c r="D46" s="88"/>
      <c r="E46" s="78">
        <v>0</v>
      </c>
    </row>
    <row r="47" spans="1:6" ht="63.75">
      <c r="A47" s="118"/>
      <c r="B47" s="95" t="s">
        <v>1098</v>
      </c>
      <c r="C47" s="78"/>
      <c r="D47" s="88"/>
      <c r="E47" s="78"/>
    </row>
    <row r="48" spans="1:6">
      <c r="A48" s="116">
        <v>1.18</v>
      </c>
      <c r="B48" s="89" t="s">
        <v>25</v>
      </c>
      <c r="C48" s="78"/>
      <c r="D48" s="102"/>
      <c r="E48" s="101"/>
    </row>
    <row r="49" spans="1:8">
      <c r="A49" s="117"/>
      <c r="B49" s="103" t="s">
        <v>26</v>
      </c>
      <c r="C49" s="78">
        <f>49285.82+10000+10300+80674.31</f>
        <v>150260.13</v>
      </c>
      <c r="D49" s="79">
        <v>0</v>
      </c>
      <c r="E49" s="78">
        <v>150260</v>
      </c>
    </row>
    <row r="50" spans="1:8">
      <c r="A50" s="117"/>
      <c r="B50" s="103" t="s">
        <v>27</v>
      </c>
      <c r="C50" s="78">
        <f>10300+340333.1</f>
        <v>350633.1</v>
      </c>
      <c r="D50" s="79">
        <v>0</v>
      </c>
      <c r="E50" s="78">
        <v>350633</v>
      </c>
    </row>
    <row r="51" spans="1:8">
      <c r="A51" s="118"/>
      <c r="B51" s="103" t="s">
        <v>28</v>
      </c>
      <c r="C51" s="78"/>
      <c r="D51" s="88"/>
      <c r="E51" s="101"/>
    </row>
    <row r="52" spans="1:8">
      <c r="A52" s="116">
        <v>1.19</v>
      </c>
      <c r="B52" s="104" t="s">
        <v>78</v>
      </c>
      <c r="C52" s="78"/>
      <c r="D52" s="88"/>
      <c r="E52" s="101"/>
    </row>
    <row r="53" spans="1:8" ht="15.75" customHeight="1">
      <c r="A53" s="117"/>
      <c r="B53" s="127" t="s">
        <v>93</v>
      </c>
      <c r="C53" s="141"/>
      <c r="D53" s="145"/>
      <c r="E53" s="141"/>
      <c r="F53" s="115"/>
    </row>
    <row r="54" spans="1:8" ht="15.75" customHeight="1">
      <c r="A54" s="117"/>
      <c r="B54" s="128"/>
      <c r="C54" s="142"/>
      <c r="D54" s="146"/>
      <c r="E54" s="142"/>
      <c r="F54" s="115"/>
    </row>
    <row r="55" spans="1:8" ht="96.75" customHeight="1">
      <c r="A55" s="118"/>
      <c r="B55" s="129"/>
      <c r="C55" s="78"/>
      <c r="D55" s="88"/>
      <c r="E55" s="101"/>
      <c r="F55" s="115"/>
    </row>
    <row r="56" spans="1:8" ht="15.75" customHeight="1">
      <c r="A56" s="97">
        <v>1.2</v>
      </c>
      <c r="B56" s="89" t="s">
        <v>29</v>
      </c>
      <c r="C56" s="105">
        <f>SUM(C10:C54)</f>
        <v>222072816.22</v>
      </c>
      <c r="D56" s="105">
        <f>SUM(D10:D54)</f>
        <v>8546402.0999999996</v>
      </c>
      <c r="E56" s="105">
        <f>SUM(E10:E54)</f>
        <v>202132216.49000001</v>
      </c>
    </row>
    <row r="57" spans="1:8">
      <c r="A57" s="121" t="s">
        <v>30</v>
      </c>
      <c r="B57" s="121"/>
      <c r="C57" s="121"/>
      <c r="D57" s="121"/>
      <c r="E57" s="121"/>
    </row>
    <row r="58" spans="1:8">
      <c r="A58" s="116">
        <v>2.1</v>
      </c>
      <c r="B58" s="89" t="s">
        <v>31</v>
      </c>
      <c r="C58" s="78"/>
      <c r="D58" s="90"/>
      <c r="E58" s="78"/>
    </row>
    <row r="59" spans="1:8">
      <c r="A59" s="117"/>
      <c r="B59" s="106" t="s">
        <v>32</v>
      </c>
      <c r="C59" s="78"/>
      <c r="D59" s="88"/>
      <c r="E59" s="78"/>
    </row>
    <row r="60" spans="1:8">
      <c r="A60" s="117"/>
      <c r="B60" s="106" t="s">
        <v>33</v>
      </c>
      <c r="C60" s="78"/>
      <c r="D60" s="88"/>
      <c r="E60" s="101"/>
    </row>
    <row r="61" spans="1:8">
      <c r="A61" s="118"/>
      <c r="B61" s="106" t="s">
        <v>34</v>
      </c>
      <c r="C61" s="101">
        <v>268433.34000000003</v>
      </c>
      <c r="D61" s="79">
        <v>0</v>
      </c>
      <c r="E61" s="101">
        <v>268433.34000000003</v>
      </c>
    </row>
    <row r="62" spans="1:8">
      <c r="A62" s="116">
        <v>2.2000000000000002</v>
      </c>
      <c r="B62" s="89" t="s">
        <v>35</v>
      </c>
      <c r="C62" s="78"/>
      <c r="D62" s="88"/>
      <c r="E62" s="78"/>
    </row>
    <row r="63" spans="1:8">
      <c r="A63" s="117"/>
      <c r="B63" s="106" t="s">
        <v>36</v>
      </c>
      <c r="C63" s="78">
        <f>14603+23333+15326</f>
        <v>53262</v>
      </c>
      <c r="D63" s="79">
        <v>0</v>
      </c>
      <c r="E63" s="78">
        <f>+C63</f>
        <v>53262</v>
      </c>
      <c r="F63" s="64" t="s">
        <v>1087</v>
      </c>
      <c r="H63" s="64" t="s">
        <v>1088</v>
      </c>
    </row>
    <row r="64" spans="1:8">
      <c r="A64" s="117"/>
      <c r="B64" s="106" t="s">
        <v>37</v>
      </c>
      <c r="C64" s="78">
        <f>378056.85+124655</f>
        <v>502711.85</v>
      </c>
      <c r="D64" s="79">
        <v>0</v>
      </c>
      <c r="E64" s="78">
        <f>+C64</f>
        <v>502711.85</v>
      </c>
      <c r="F64" s="64" t="s">
        <v>1088</v>
      </c>
    </row>
    <row r="65" spans="1:6">
      <c r="A65" s="117"/>
      <c r="B65" s="106" t="s">
        <v>38</v>
      </c>
      <c r="C65" s="78">
        <v>345436.49</v>
      </c>
      <c r="D65" s="88"/>
      <c r="E65" s="78">
        <v>345436.49</v>
      </c>
    </row>
    <row r="66" spans="1:6">
      <c r="A66" s="117"/>
      <c r="B66" s="106" t="s">
        <v>39</v>
      </c>
      <c r="C66" s="78">
        <v>54000000</v>
      </c>
      <c r="D66" s="79">
        <v>0</v>
      </c>
      <c r="E66" s="78">
        <v>54000000</v>
      </c>
    </row>
    <row r="67" spans="1:6">
      <c r="A67" s="117"/>
      <c r="B67" s="106" t="s">
        <v>40</v>
      </c>
      <c r="C67" s="78"/>
      <c r="D67" s="88"/>
      <c r="E67" s="101"/>
    </row>
    <row r="68" spans="1:6">
      <c r="A68" s="117"/>
      <c r="B68" s="106" t="s">
        <v>41</v>
      </c>
      <c r="C68" s="78"/>
      <c r="D68" s="88"/>
      <c r="E68" s="101"/>
    </row>
    <row r="69" spans="1:6">
      <c r="A69" s="117"/>
      <c r="B69" s="106" t="s">
        <v>79</v>
      </c>
      <c r="C69" s="78"/>
      <c r="D69" s="88"/>
      <c r="E69" s="101"/>
    </row>
    <row r="70" spans="1:6">
      <c r="A70" s="118"/>
      <c r="B70" s="106" t="s">
        <v>80</v>
      </c>
      <c r="C70" s="101"/>
      <c r="D70" s="88"/>
      <c r="E70" s="101"/>
    </row>
    <row r="71" spans="1:6">
      <c r="A71" s="116">
        <v>2.2999999999999998</v>
      </c>
      <c r="B71" s="89" t="s">
        <v>42</v>
      </c>
      <c r="C71" s="78"/>
      <c r="D71" s="88"/>
      <c r="E71" s="78"/>
    </row>
    <row r="72" spans="1:6">
      <c r="A72" s="117"/>
      <c r="B72" s="107" t="s">
        <v>43</v>
      </c>
      <c r="C72" s="101"/>
      <c r="D72" s="88"/>
      <c r="E72" s="101"/>
    </row>
    <row r="73" spans="1:6">
      <c r="A73" s="117"/>
      <c r="B73" s="107" t="s">
        <v>81</v>
      </c>
      <c r="C73" s="101"/>
      <c r="D73" s="88"/>
      <c r="E73" s="101"/>
    </row>
    <row r="74" spans="1:6">
      <c r="A74" s="117"/>
      <c r="B74" s="107" t="s">
        <v>82</v>
      </c>
      <c r="C74" s="101"/>
      <c r="D74" s="88"/>
      <c r="E74" s="101"/>
    </row>
    <row r="75" spans="1:6" ht="38.25">
      <c r="A75" s="117"/>
      <c r="B75" s="108" t="s">
        <v>1086</v>
      </c>
      <c r="C75" s="101"/>
      <c r="D75" s="88"/>
      <c r="E75" s="101"/>
    </row>
    <row r="76" spans="1:6">
      <c r="A76" s="116">
        <v>2.4</v>
      </c>
      <c r="B76" s="89" t="s">
        <v>44</v>
      </c>
      <c r="C76" s="101"/>
      <c r="D76" s="88"/>
      <c r="E76" s="78"/>
    </row>
    <row r="77" spans="1:6" ht="25.5">
      <c r="A77" s="117"/>
      <c r="B77" s="95" t="s">
        <v>83</v>
      </c>
      <c r="C77" s="101">
        <v>40000000</v>
      </c>
      <c r="D77" s="93">
        <v>1</v>
      </c>
      <c r="E77" s="78">
        <v>0</v>
      </c>
    </row>
    <row r="78" spans="1:6" ht="89.25">
      <c r="A78" s="80">
        <v>2.5</v>
      </c>
      <c r="B78" s="109" t="s">
        <v>1099</v>
      </c>
      <c r="C78" s="101"/>
      <c r="D78" s="88"/>
      <c r="E78" s="78"/>
      <c r="F78" s="65"/>
    </row>
    <row r="79" spans="1:6">
      <c r="A79" s="110">
        <v>2.6</v>
      </c>
      <c r="B79" s="89" t="s">
        <v>63</v>
      </c>
      <c r="C79" s="111">
        <f>SUM(C58:C77)</f>
        <v>95169843.680000007</v>
      </c>
      <c r="D79" s="111"/>
      <c r="E79" s="111">
        <f>SUM(E58:E77)</f>
        <v>55169843.68</v>
      </c>
      <c r="F79" s="59">
        <f>+E79-C79</f>
        <v>-40000000.000000007</v>
      </c>
    </row>
    <row r="80" spans="1:6">
      <c r="A80" s="121" t="s">
        <v>71</v>
      </c>
      <c r="B80" s="121"/>
      <c r="C80" s="121"/>
      <c r="D80" s="121"/>
      <c r="E80" s="121"/>
    </row>
    <row r="81" spans="1:6">
      <c r="A81" s="133">
        <v>3.1</v>
      </c>
      <c r="B81" s="122" t="s">
        <v>72</v>
      </c>
      <c r="C81" s="123"/>
      <c r="D81" s="123"/>
      <c r="E81" s="124"/>
    </row>
    <row r="82" spans="1:6" ht="120.75" customHeight="1">
      <c r="A82" s="134"/>
      <c r="B82" s="95" t="s">
        <v>94</v>
      </c>
      <c r="C82" s="101">
        <v>10464440</v>
      </c>
      <c r="D82" s="101">
        <v>10464440</v>
      </c>
      <c r="E82" s="101">
        <v>10464440</v>
      </c>
      <c r="F82" s="58"/>
    </row>
    <row r="83" spans="1:6">
      <c r="A83" s="116">
        <v>3.2</v>
      </c>
      <c r="B83" s="130" t="s">
        <v>45</v>
      </c>
      <c r="C83" s="131"/>
      <c r="D83" s="131"/>
      <c r="E83" s="132"/>
    </row>
    <row r="84" spans="1:6" ht="76.5">
      <c r="A84" s="117"/>
      <c r="B84" s="95" t="s">
        <v>95</v>
      </c>
      <c r="C84" s="78"/>
      <c r="D84" s="88"/>
      <c r="E84" s="101"/>
    </row>
    <row r="85" spans="1:6">
      <c r="A85" s="116">
        <v>3.3</v>
      </c>
      <c r="B85" s="122" t="s">
        <v>46</v>
      </c>
      <c r="C85" s="123"/>
      <c r="D85" s="123"/>
      <c r="E85" s="124"/>
    </row>
    <row r="86" spans="1:6" ht="76.5">
      <c r="A86" s="117"/>
      <c r="B86" s="112" t="s">
        <v>1100</v>
      </c>
      <c r="C86" s="78"/>
      <c r="D86" s="88"/>
      <c r="E86" s="78"/>
    </row>
    <row r="87" spans="1:6">
      <c r="A87" s="118"/>
      <c r="B87" s="112" t="s">
        <v>1101</v>
      </c>
      <c r="C87" s="78"/>
      <c r="D87" s="113"/>
      <c r="E87" s="78"/>
    </row>
    <row r="88" spans="1:6">
      <c r="A88" s="116">
        <v>3.4</v>
      </c>
      <c r="B88" s="122" t="s">
        <v>47</v>
      </c>
      <c r="C88" s="123"/>
      <c r="D88" s="123"/>
      <c r="E88" s="124"/>
    </row>
    <row r="89" spans="1:6" ht="25.5">
      <c r="A89" s="118"/>
      <c r="B89" s="95" t="s">
        <v>48</v>
      </c>
      <c r="C89" s="78"/>
      <c r="D89" s="102"/>
      <c r="E89" s="78"/>
    </row>
    <row r="90" spans="1:6">
      <c r="A90" s="116">
        <v>3.5</v>
      </c>
      <c r="B90" s="122" t="s">
        <v>49</v>
      </c>
      <c r="C90" s="123"/>
      <c r="D90" s="123"/>
      <c r="E90" s="124"/>
    </row>
    <row r="91" spans="1:6" ht="25.5">
      <c r="A91" s="118"/>
      <c r="B91" s="95" t="s">
        <v>50</v>
      </c>
      <c r="C91" s="78"/>
      <c r="D91" s="113"/>
      <c r="E91" s="78"/>
    </row>
    <row r="92" spans="1:6">
      <c r="A92" s="85">
        <v>3.6</v>
      </c>
      <c r="B92" s="96" t="s">
        <v>51</v>
      </c>
      <c r="C92" s="78"/>
      <c r="D92" s="102"/>
      <c r="E92" s="101"/>
    </row>
    <row r="93" spans="1:6">
      <c r="A93" s="116">
        <v>3.7</v>
      </c>
      <c r="B93" s="130" t="s">
        <v>52</v>
      </c>
      <c r="C93" s="131"/>
      <c r="D93" s="131"/>
      <c r="E93" s="132"/>
    </row>
    <row r="94" spans="1:6" ht="38.25">
      <c r="A94" s="118"/>
      <c r="B94" s="95" t="s">
        <v>1102</v>
      </c>
      <c r="C94" s="78"/>
      <c r="D94" s="102"/>
      <c r="E94" s="78"/>
    </row>
    <row r="95" spans="1:6">
      <c r="A95" s="116">
        <v>3.8</v>
      </c>
      <c r="B95" s="130" t="s">
        <v>53</v>
      </c>
      <c r="C95" s="131"/>
      <c r="D95" s="131"/>
      <c r="E95" s="132"/>
    </row>
    <row r="96" spans="1:6" ht="25.5">
      <c r="A96" s="118"/>
      <c r="B96" s="95" t="s">
        <v>54</v>
      </c>
      <c r="C96" s="78">
        <v>2862500</v>
      </c>
      <c r="D96" s="102"/>
      <c r="E96" s="78">
        <v>2862500</v>
      </c>
      <c r="F96" s="58"/>
    </row>
    <row r="97" spans="1:8">
      <c r="A97" s="116">
        <v>3.9</v>
      </c>
      <c r="B97" s="130" t="s">
        <v>55</v>
      </c>
      <c r="C97" s="131"/>
      <c r="D97" s="131"/>
      <c r="E97" s="132"/>
    </row>
    <row r="98" spans="1:8" ht="25.5">
      <c r="A98" s="117"/>
      <c r="B98" s="95" t="s">
        <v>56</v>
      </c>
      <c r="C98" s="78">
        <v>195300</v>
      </c>
      <c r="D98" s="88"/>
      <c r="E98" s="78">
        <v>195300</v>
      </c>
      <c r="F98" s="58"/>
    </row>
    <row r="99" spans="1:8">
      <c r="A99" s="118"/>
      <c r="B99" s="95" t="s">
        <v>57</v>
      </c>
      <c r="C99" s="78"/>
      <c r="D99" s="102"/>
      <c r="E99" s="78"/>
    </row>
    <row r="100" spans="1:8">
      <c r="A100" s="135">
        <v>3.1</v>
      </c>
      <c r="B100" s="138" t="s">
        <v>58</v>
      </c>
      <c r="C100" s="139"/>
      <c r="D100" s="139"/>
      <c r="E100" s="140"/>
    </row>
    <row r="101" spans="1:8" ht="38.25">
      <c r="A101" s="136"/>
      <c r="B101" s="95" t="s">
        <v>59</v>
      </c>
      <c r="C101" s="78"/>
      <c r="D101" s="88"/>
      <c r="E101" s="78"/>
    </row>
    <row r="102" spans="1:8" ht="25.5">
      <c r="A102" s="137"/>
      <c r="B102" s="95" t="s">
        <v>60</v>
      </c>
      <c r="C102" s="78"/>
      <c r="D102" s="102"/>
      <c r="E102" s="78"/>
    </row>
    <row r="103" spans="1:8">
      <c r="A103" s="110">
        <v>3.11</v>
      </c>
      <c r="B103" s="89" t="s">
        <v>61</v>
      </c>
      <c r="C103" s="105">
        <f>SUM(C81:C102)</f>
        <v>13522240</v>
      </c>
      <c r="D103" s="105">
        <v>0</v>
      </c>
      <c r="E103" s="105">
        <f>SUM(E81:E102)</f>
        <v>13522240</v>
      </c>
    </row>
    <row r="104" spans="1:8">
      <c r="A104" s="66"/>
      <c r="B104" s="67"/>
      <c r="C104" s="68"/>
      <c r="D104" s="69"/>
      <c r="E104" s="68"/>
    </row>
    <row r="105" spans="1:8">
      <c r="A105" s="114" t="s">
        <v>96</v>
      </c>
      <c r="B105" s="114"/>
      <c r="C105" s="70"/>
      <c r="E105" s="70"/>
    </row>
    <row r="106" spans="1:8">
      <c r="A106" s="71" t="s">
        <v>85</v>
      </c>
      <c r="B106" s="72"/>
      <c r="C106" s="70"/>
      <c r="D106" s="70"/>
      <c r="E106" s="70">
        <f>E56</f>
        <v>202132216.49000001</v>
      </c>
    </row>
    <row r="107" spans="1:8">
      <c r="A107" s="71" t="s">
        <v>86</v>
      </c>
      <c r="B107" s="72"/>
      <c r="C107" s="70"/>
      <c r="D107" s="70"/>
      <c r="E107" s="70">
        <f>-E79</f>
        <v>-55169843.68</v>
      </c>
    </row>
    <row r="108" spans="1:8">
      <c r="A108" s="52" t="s">
        <v>62</v>
      </c>
      <c r="C108" s="70"/>
      <c r="D108" s="70"/>
      <c r="E108" s="70">
        <f>-E103</f>
        <v>-13522240</v>
      </c>
      <c r="F108" s="73" t="s">
        <v>1089</v>
      </c>
      <c r="G108" s="73" t="s">
        <v>1090</v>
      </c>
    </row>
    <row r="109" spans="1:8" ht="13.5" thickBot="1">
      <c r="C109" s="70"/>
      <c r="D109" s="70"/>
      <c r="E109" s="74">
        <f>+E106+E107+E108</f>
        <v>133440132.81</v>
      </c>
      <c r="F109" s="75">
        <v>126400006.20999998</v>
      </c>
      <c r="G109" s="59">
        <f>E109-F109</f>
        <v>7040126.6000000238</v>
      </c>
      <c r="H109" s="59"/>
    </row>
    <row r="110" spans="1:8" ht="13.5" thickTop="1">
      <c r="C110" s="70"/>
      <c r="D110" s="70"/>
      <c r="E110" s="70"/>
    </row>
  </sheetData>
  <mergeCells count="44">
    <mergeCell ref="C37:C38"/>
    <mergeCell ref="D37:D38"/>
    <mergeCell ref="E37:E38"/>
    <mergeCell ref="C53:C54"/>
    <mergeCell ref="D53:D54"/>
    <mergeCell ref="E53:E54"/>
    <mergeCell ref="A100:A102"/>
    <mergeCell ref="B100:E100"/>
    <mergeCell ref="A95:A96"/>
    <mergeCell ref="B95:E95"/>
    <mergeCell ref="A97:A99"/>
    <mergeCell ref="B97:E97"/>
    <mergeCell ref="B37:B38"/>
    <mergeCell ref="B53:B55"/>
    <mergeCell ref="A52:A55"/>
    <mergeCell ref="A93:A94"/>
    <mergeCell ref="B93:E93"/>
    <mergeCell ref="A85:A87"/>
    <mergeCell ref="B85:E85"/>
    <mergeCell ref="A88:A89"/>
    <mergeCell ref="A71:A75"/>
    <mergeCell ref="A76:A77"/>
    <mergeCell ref="A80:E80"/>
    <mergeCell ref="A81:A82"/>
    <mergeCell ref="B81:E81"/>
    <mergeCell ref="B88:E88"/>
    <mergeCell ref="A83:A84"/>
    <mergeCell ref="B83:E83"/>
    <mergeCell ref="A105:B105"/>
    <mergeCell ref="F53:F55"/>
    <mergeCell ref="A62:A70"/>
    <mergeCell ref="A9:E9"/>
    <mergeCell ref="A13:A21"/>
    <mergeCell ref="A22:A24"/>
    <mergeCell ref="A26:A28"/>
    <mergeCell ref="A33:A34"/>
    <mergeCell ref="A37:A38"/>
    <mergeCell ref="A39:A40"/>
    <mergeCell ref="A41:A47"/>
    <mergeCell ref="A48:A51"/>
    <mergeCell ref="A57:E57"/>
    <mergeCell ref="A58:A61"/>
    <mergeCell ref="A90:A91"/>
    <mergeCell ref="B90:E90"/>
  </mergeCells>
  <pageMargins left="0.7" right="0.7" top="0.75" bottom="0.75" header="0.3" footer="0.3"/>
  <pageSetup paperSize="9" scale="54" fitToHeight="0" orientation="portrait" r:id="rId1"/>
  <rowBreaks count="1" manualBreakCount="1">
    <brk id="56" max="4" man="1"/>
  </rowBreaks>
</worksheet>
</file>

<file path=xl/worksheets/sheet2.xml><?xml version="1.0" encoding="utf-8"?>
<worksheet xmlns="http://schemas.openxmlformats.org/spreadsheetml/2006/main" xmlns:r="http://schemas.openxmlformats.org/officeDocument/2006/relationships">
  <dimension ref="B1:G20"/>
  <sheetViews>
    <sheetView workbookViewId="0">
      <selection activeCell="C19" sqref="C19"/>
    </sheetView>
  </sheetViews>
  <sheetFormatPr defaultRowHeight="15"/>
  <cols>
    <col min="2" max="2" width="41.140625" bestFit="1" customWidth="1"/>
    <col min="3" max="3" width="14.28515625" bestFit="1" customWidth="1"/>
    <col min="4" max="4" width="4.140625" customWidth="1"/>
    <col min="6" max="6" width="28.5703125" bestFit="1" customWidth="1"/>
  </cols>
  <sheetData>
    <row r="1" spans="2:7" ht="15.75" thickBot="1">
      <c r="E1" s="45" t="s">
        <v>111</v>
      </c>
      <c r="G1" s="41" t="s">
        <v>1085</v>
      </c>
    </row>
    <row r="2" spans="2:7">
      <c r="B2" t="s">
        <v>97</v>
      </c>
      <c r="C2" s="3">
        <v>45232</v>
      </c>
      <c r="D2" s="3"/>
      <c r="E2" s="47" t="s">
        <v>1080</v>
      </c>
      <c r="F2" s="48" t="s">
        <v>1079</v>
      </c>
      <c r="G2" s="46">
        <f>+C18</f>
        <v>436057.53424657532</v>
      </c>
    </row>
    <row r="3" spans="2:7" ht="15.75" thickBot="1">
      <c r="B3" t="s">
        <v>98</v>
      </c>
      <c r="C3" s="3">
        <v>45596</v>
      </c>
      <c r="D3" s="3"/>
      <c r="E3" s="49" t="s">
        <v>1081</v>
      </c>
      <c r="F3" s="50" t="s">
        <v>1082</v>
      </c>
      <c r="G3" s="38">
        <f>+G2</f>
        <v>436057.53424657532</v>
      </c>
    </row>
    <row r="4" spans="2:7">
      <c r="B4" t="s">
        <v>99</v>
      </c>
      <c r="C4" s="3">
        <v>45267</v>
      </c>
      <c r="D4" s="3"/>
    </row>
    <row r="5" spans="2:7">
      <c r="B5" t="s">
        <v>100</v>
      </c>
      <c r="C5" s="4">
        <v>329</v>
      </c>
      <c r="D5" s="4"/>
    </row>
    <row r="6" spans="2:7">
      <c r="B6" t="s">
        <v>101</v>
      </c>
      <c r="C6" s="5">
        <v>40000000</v>
      </c>
      <c r="D6" s="5"/>
    </row>
    <row r="7" spans="2:7">
      <c r="B7" t="s">
        <v>102</v>
      </c>
      <c r="C7" s="6">
        <v>84.0839</v>
      </c>
      <c r="D7" s="6"/>
    </row>
    <row r="8" spans="2:7">
      <c r="B8" t="s">
        <v>103</v>
      </c>
      <c r="C8" s="7">
        <v>0.21</v>
      </c>
      <c r="D8" s="7"/>
    </row>
    <row r="9" spans="2:7">
      <c r="B9" t="s">
        <v>104</v>
      </c>
      <c r="C9" s="5">
        <v>33633560</v>
      </c>
      <c r="D9" s="5"/>
    </row>
    <row r="11" spans="2:7">
      <c r="B11" t="s">
        <v>1083</v>
      </c>
      <c r="C11" s="4">
        <f>+C3-C2+1</f>
        <v>365</v>
      </c>
      <c r="D11" s="4"/>
    </row>
    <row r="12" spans="2:7">
      <c r="B12" t="s">
        <v>105</v>
      </c>
      <c r="C12" s="3">
        <v>45291</v>
      </c>
      <c r="D12" s="3"/>
    </row>
    <row r="13" spans="2:7">
      <c r="B13" t="s">
        <v>106</v>
      </c>
      <c r="C13" s="1">
        <f>+C6-C9</f>
        <v>6366440</v>
      </c>
      <c r="D13" s="1"/>
    </row>
    <row r="14" spans="2:7">
      <c r="B14" t="s">
        <v>107</v>
      </c>
      <c r="C14" s="1">
        <f>C13/365</f>
        <v>17442.301369863013</v>
      </c>
      <c r="D14" s="1"/>
    </row>
    <row r="15" spans="2:7">
      <c r="B15" t="s">
        <v>1084</v>
      </c>
      <c r="C15" s="4">
        <f>+C12-C4+1</f>
        <v>25</v>
      </c>
      <c r="D15" s="4"/>
    </row>
    <row r="17" spans="2:4">
      <c r="B17" s="8" t="s">
        <v>108</v>
      </c>
      <c r="C17" s="1">
        <f>+C9</f>
        <v>33633560</v>
      </c>
      <c r="D17" s="1"/>
    </row>
    <row r="18" spans="2:4">
      <c r="B18" t="s">
        <v>109</v>
      </c>
      <c r="C18" s="1">
        <f>C14*C15</f>
        <v>436057.53424657532</v>
      </c>
      <c r="D18" s="1"/>
    </row>
    <row r="19" spans="2:4" ht="15.75" thickBot="1">
      <c r="B19" s="8" t="s">
        <v>110</v>
      </c>
      <c r="C19" s="9">
        <f>+C17+C18</f>
        <v>34069617.534246579</v>
      </c>
      <c r="D19" s="1"/>
    </row>
    <row r="20" spans="2:4" ht="15.75" thickTop="1"/>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3:J21"/>
  <sheetViews>
    <sheetView topLeftCell="A7" workbookViewId="0">
      <selection activeCell="D19" sqref="D19"/>
    </sheetView>
  </sheetViews>
  <sheetFormatPr defaultRowHeight="15"/>
  <cols>
    <col min="1" max="1" width="21.85546875" bestFit="1" customWidth="1"/>
    <col min="3" max="3" width="41" bestFit="1" customWidth="1"/>
    <col min="4" max="4" width="11.140625" customWidth="1"/>
    <col min="5" max="5" width="14.28515625" bestFit="1" customWidth="1"/>
    <col min="6" max="6" width="5.85546875" bestFit="1" customWidth="1"/>
    <col min="7" max="7" width="11.140625" bestFit="1" customWidth="1"/>
    <col min="8" max="8" width="12" bestFit="1" customWidth="1"/>
    <col min="9" max="9" width="16.140625" bestFit="1" customWidth="1"/>
    <col min="10" max="10" width="12.28515625" bestFit="1" customWidth="1"/>
  </cols>
  <sheetData>
    <row r="3" spans="1:10">
      <c r="A3" s="147" t="s">
        <v>112</v>
      </c>
      <c r="B3" s="148"/>
      <c r="C3" s="149"/>
    </row>
    <row r="4" spans="1:10" ht="15.75" thickBot="1">
      <c r="A4" s="150" t="s">
        <v>113</v>
      </c>
      <c r="B4" s="151"/>
      <c r="C4" s="152"/>
    </row>
    <row r="5" spans="1:10" ht="15.75" thickBot="1">
      <c r="A5" s="10"/>
      <c r="E5" s="11" t="s">
        <v>114</v>
      </c>
      <c r="G5" s="11" t="s">
        <v>115</v>
      </c>
      <c r="H5" s="11" t="s">
        <v>116</v>
      </c>
      <c r="I5" s="11" t="s">
        <v>117</v>
      </c>
      <c r="J5" s="11" t="s">
        <v>118</v>
      </c>
    </row>
    <row r="6" spans="1:10" ht="35.1" customHeight="1" thickBot="1">
      <c r="B6" s="12" t="s">
        <v>119</v>
      </c>
      <c r="C6" s="13" t="s">
        <v>120</v>
      </c>
      <c r="D6" s="14" t="s">
        <v>121</v>
      </c>
      <c r="E6" s="14" t="s">
        <v>122</v>
      </c>
      <c r="F6" s="14" t="s">
        <v>123</v>
      </c>
      <c r="G6" s="14" t="s">
        <v>124</v>
      </c>
      <c r="H6" s="14" t="s">
        <v>125</v>
      </c>
      <c r="I6" s="14" t="s">
        <v>126</v>
      </c>
      <c r="J6" s="15" t="s">
        <v>127</v>
      </c>
    </row>
    <row r="7" spans="1:10">
      <c r="B7" s="16" t="s">
        <v>128</v>
      </c>
      <c r="C7" s="17">
        <v>1000000</v>
      </c>
      <c r="D7" s="18">
        <v>6.48</v>
      </c>
      <c r="E7" s="19">
        <f t="shared" ref="E7:E15" si="0">+C7*D7</f>
        <v>6480000</v>
      </c>
      <c r="F7" s="20">
        <f>(VLOOKUP(B7,[1]!symbol_margin_haircut__2[[#All],[Symbol]:[var_value]],2,FALSE))/100</f>
        <v>0.255</v>
      </c>
      <c r="G7" s="19">
        <f t="shared" ref="G7:G15" si="1">+E7*F7</f>
        <v>1652400</v>
      </c>
      <c r="H7" s="21">
        <f t="shared" ref="H7:H15" si="2">E7*15%</f>
        <v>972000</v>
      </c>
      <c r="I7" s="21">
        <f>MAX(G7,H7)</f>
        <v>1652400</v>
      </c>
      <c r="J7" s="22">
        <f>+E7-I7</f>
        <v>4827600</v>
      </c>
    </row>
    <row r="8" spans="1:10">
      <c r="B8" s="23" t="s">
        <v>129</v>
      </c>
      <c r="C8" s="24">
        <v>500000</v>
      </c>
      <c r="D8" s="25">
        <v>31.9</v>
      </c>
      <c r="E8" s="26">
        <f t="shared" si="0"/>
        <v>15950000</v>
      </c>
      <c r="F8" s="27">
        <f>(VLOOKUP(B8,[1]!symbol_margin_haircut__2[[#All],[Symbol]:[var_value]],2,FALSE))/100</f>
        <v>0.14000000000000001</v>
      </c>
      <c r="G8" s="26">
        <f t="shared" si="1"/>
        <v>2233000</v>
      </c>
      <c r="H8" s="28">
        <f t="shared" si="2"/>
        <v>2392500</v>
      </c>
      <c r="I8" s="28">
        <f t="shared" ref="I8:I15" si="3">MAX(G8,H8)</f>
        <v>2392500</v>
      </c>
      <c r="J8" s="29">
        <f t="shared" ref="J8:J15" si="4">+E8-I8</f>
        <v>13557500</v>
      </c>
    </row>
    <row r="9" spans="1:10">
      <c r="B9" s="23" t="s">
        <v>130</v>
      </c>
      <c r="C9" s="24">
        <v>1000000</v>
      </c>
      <c r="D9" s="25">
        <v>11.14</v>
      </c>
      <c r="E9" s="26">
        <f t="shared" si="0"/>
        <v>11140000</v>
      </c>
      <c r="F9" s="27">
        <f>(VLOOKUP(B9,[1]!symbol_margin_haircut__2[[#All],[Symbol]:[var_value]],2,FALSE))/100</f>
        <v>0.185</v>
      </c>
      <c r="G9" s="26">
        <f t="shared" si="1"/>
        <v>2060900</v>
      </c>
      <c r="H9" s="28">
        <f t="shared" si="2"/>
        <v>1671000</v>
      </c>
      <c r="I9" s="28">
        <f t="shared" si="3"/>
        <v>2060900</v>
      </c>
      <c r="J9" s="29">
        <f t="shared" si="4"/>
        <v>9079100</v>
      </c>
    </row>
    <row r="10" spans="1:10">
      <c r="B10" s="30" t="s">
        <v>131</v>
      </c>
      <c r="C10" s="31">
        <v>19000</v>
      </c>
      <c r="D10" s="25">
        <v>84.5</v>
      </c>
      <c r="E10" s="26">
        <f t="shared" si="0"/>
        <v>1605500</v>
      </c>
      <c r="F10" s="27">
        <f>(VLOOKUP(B10,[1]!symbol_margin_haircut__2[[#All],[Symbol]:[var_value]],2,FALSE))/100</f>
        <v>0.245</v>
      </c>
      <c r="G10" s="26">
        <f t="shared" si="1"/>
        <v>393347.5</v>
      </c>
      <c r="H10" s="28">
        <f t="shared" si="2"/>
        <v>240825</v>
      </c>
      <c r="I10" s="28">
        <f t="shared" si="3"/>
        <v>393347.5</v>
      </c>
      <c r="J10" s="29">
        <f t="shared" si="4"/>
        <v>1212152.5</v>
      </c>
    </row>
    <row r="11" spans="1:10">
      <c r="B11" s="23" t="s">
        <v>132</v>
      </c>
      <c r="C11" s="24">
        <v>2000000</v>
      </c>
      <c r="D11" s="25">
        <v>6.85</v>
      </c>
      <c r="E11" s="26">
        <f t="shared" si="0"/>
        <v>13700000</v>
      </c>
      <c r="F11" s="27">
        <f>(VLOOKUP(B11,[1]!symbol_margin_haircut__2[[#All],[Symbol]:[var_value]],2,FALSE))/100</f>
        <v>0.26500000000000001</v>
      </c>
      <c r="G11" s="26">
        <f t="shared" si="1"/>
        <v>3630500</v>
      </c>
      <c r="H11" s="28">
        <f t="shared" si="2"/>
        <v>2055000</v>
      </c>
      <c r="I11" s="28">
        <f t="shared" si="3"/>
        <v>3630500</v>
      </c>
      <c r="J11" s="29">
        <f t="shared" si="4"/>
        <v>10069500</v>
      </c>
    </row>
    <row r="12" spans="1:10">
      <c r="B12" s="30" t="s">
        <v>133</v>
      </c>
      <c r="C12" s="31">
        <v>60000</v>
      </c>
      <c r="D12" s="25">
        <v>64.41</v>
      </c>
      <c r="E12" s="26">
        <f t="shared" si="0"/>
        <v>3864600</v>
      </c>
      <c r="F12" s="27">
        <f>(VLOOKUP(B12,[1]!symbol_margin_haircut__2[[#All],[Symbol]:[var_value]],2,FALSE))/100</f>
        <v>0.215</v>
      </c>
      <c r="G12" s="26">
        <f t="shared" si="1"/>
        <v>830889</v>
      </c>
      <c r="H12" s="28">
        <f t="shared" si="2"/>
        <v>579690</v>
      </c>
      <c r="I12" s="28">
        <f t="shared" si="3"/>
        <v>830889</v>
      </c>
      <c r="J12" s="29">
        <f t="shared" si="4"/>
        <v>3033711</v>
      </c>
    </row>
    <row r="13" spans="1:10">
      <c r="B13" s="30" t="s">
        <v>134</v>
      </c>
      <c r="C13" s="31">
        <v>25953</v>
      </c>
      <c r="D13" s="25">
        <v>10.09</v>
      </c>
      <c r="E13" s="26">
        <f t="shared" si="0"/>
        <v>261865.77</v>
      </c>
      <c r="F13" s="27">
        <f>(VLOOKUP(B13,[1]!symbol_margin_haircut__2[[#All],[Symbol]:[var_value]],2,FALSE))/100</f>
        <v>0.27</v>
      </c>
      <c r="G13" s="26">
        <f t="shared" si="1"/>
        <v>70703.757899999997</v>
      </c>
      <c r="H13" s="28">
        <f t="shared" si="2"/>
        <v>39279.8655</v>
      </c>
      <c r="I13" s="28">
        <f t="shared" si="3"/>
        <v>70703.757899999997</v>
      </c>
      <c r="J13" s="29">
        <f t="shared" si="4"/>
        <v>191162.01209999999</v>
      </c>
    </row>
    <row r="14" spans="1:10">
      <c r="B14" s="23" t="s">
        <v>135</v>
      </c>
      <c r="C14" s="24">
        <v>94500</v>
      </c>
      <c r="D14" s="25">
        <v>51.48</v>
      </c>
      <c r="E14" s="26">
        <f t="shared" si="0"/>
        <v>4864860</v>
      </c>
      <c r="F14" s="27">
        <f>(VLOOKUP(B14,[1]!symbol_margin_haircut__2[[#All],[Symbol]:[var_value]],2,FALSE))/100</f>
        <v>0.14499999999999999</v>
      </c>
      <c r="G14" s="26">
        <f t="shared" si="1"/>
        <v>705404.7</v>
      </c>
      <c r="H14" s="28">
        <f t="shared" si="2"/>
        <v>729729</v>
      </c>
      <c r="I14" s="28">
        <f t="shared" si="3"/>
        <v>729729</v>
      </c>
      <c r="J14" s="29">
        <f t="shared" si="4"/>
        <v>4135131</v>
      </c>
    </row>
    <row r="15" spans="1:10" ht="15.75" thickBot="1">
      <c r="A15" t="s">
        <v>136</v>
      </c>
      <c r="B15" s="32" t="s">
        <v>137</v>
      </c>
      <c r="C15" s="33">
        <v>3050000</v>
      </c>
      <c r="D15" s="34">
        <v>13.52</v>
      </c>
      <c r="E15" s="35">
        <f t="shared" si="0"/>
        <v>41236000</v>
      </c>
      <c r="F15" s="36">
        <f>(VLOOKUP(B15,[1]!symbol_margin_haircut__2[[#All],[Symbol]:[var_value]],2,FALSE))/100</f>
        <v>0.15</v>
      </c>
      <c r="G15" s="35">
        <f t="shared" si="1"/>
        <v>6185400</v>
      </c>
      <c r="H15" s="37">
        <f t="shared" si="2"/>
        <v>6185400</v>
      </c>
      <c r="I15" s="37">
        <f t="shared" si="3"/>
        <v>6185400</v>
      </c>
      <c r="J15" s="38">
        <f t="shared" si="4"/>
        <v>35050600</v>
      </c>
    </row>
    <row r="16" spans="1:10" ht="15.75" thickBot="1">
      <c r="C16" s="39">
        <f>SUM(C7:C15)</f>
        <v>7749453</v>
      </c>
      <c r="E16" s="39">
        <f>SUM(E7:E15)</f>
        <v>99102825.770000011</v>
      </c>
      <c r="H16" s="40"/>
      <c r="J16" s="39">
        <f>SUM(J7:J15)</f>
        <v>81156456.512100011</v>
      </c>
    </row>
    <row r="17" spans="3:10" ht="15.75" thickTop="1"/>
    <row r="18" spans="3:10">
      <c r="C18" t="s">
        <v>1103</v>
      </c>
      <c r="E18" s="76">
        <v>98798856.519999996</v>
      </c>
      <c r="H18" s="41" t="s">
        <v>138</v>
      </c>
      <c r="I18" t="s">
        <v>139</v>
      </c>
      <c r="J18" s="2">
        <f>-('[1]insideZip-pledge'!G4*VAR!D13)</f>
        <v>-257295</v>
      </c>
    </row>
    <row r="19" spans="3:10" ht="15.75" thickBot="1">
      <c r="C19" t="s">
        <v>1104</v>
      </c>
      <c r="E19" s="77">
        <f>+E16-E18</f>
        <v>303969.2500000149</v>
      </c>
      <c r="H19" s="41"/>
      <c r="J19" s="2"/>
    </row>
    <row r="20" spans="3:10" ht="16.5" thickTop="1" thickBot="1">
      <c r="J20" s="42">
        <f>SUM(J16:J18)</f>
        <v>80899161.512100011</v>
      </c>
    </row>
    <row r="21" spans="3:10" ht="15.75" thickTop="1"/>
  </sheetData>
  <mergeCells count="2">
    <mergeCell ref="A3:C3"/>
    <mergeCell ref="A4:C4"/>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853"/>
  <sheetViews>
    <sheetView workbookViewId="0">
      <selection activeCell="F6" sqref="F6"/>
    </sheetView>
  </sheetViews>
  <sheetFormatPr defaultRowHeight="15"/>
  <cols>
    <col min="1" max="1" width="8.42578125" bestFit="1" customWidth="1"/>
    <col min="2" max="2" width="13.7109375" bestFit="1" customWidth="1"/>
    <col min="3" max="3" width="11.85546875" bestFit="1" customWidth="1"/>
    <col min="4" max="4" width="10.5703125" bestFit="1" customWidth="1"/>
    <col min="5" max="5" width="14.5703125" bestFit="1" customWidth="1"/>
    <col min="6" max="6" width="11.7109375" bestFit="1" customWidth="1"/>
    <col min="7" max="7" width="20.140625" bestFit="1" customWidth="1"/>
    <col min="8" max="8" width="12.42578125" bestFit="1" customWidth="1"/>
  </cols>
  <sheetData>
    <row r="1" spans="1:8">
      <c r="A1" t="s">
        <v>140</v>
      </c>
      <c r="B1" t="s">
        <v>119</v>
      </c>
      <c r="C1" t="s">
        <v>141</v>
      </c>
      <c r="D1" t="s">
        <v>142</v>
      </c>
      <c r="E1" t="s">
        <v>143</v>
      </c>
      <c r="F1" t="s">
        <v>144</v>
      </c>
      <c r="G1" t="s">
        <v>145</v>
      </c>
      <c r="H1" t="s">
        <v>146</v>
      </c>
    </row>
    <row r="2" spans="1:8">
      <c r="A2" s="43">
        <v>45289</v>
      </c>
      <c r="B2" t="s">
        <v>147</v>
      </c>
      <c r="C2">
        <v>20.5</v>
      </c>
      <c r="D2">
        <v>27.5</v>
      </c>
      <c r="E2">
        <v>37.034500000000001</v>
      </c>
      <c r="F2">
        <v>0</v>
      </c>
      <c r="G2">
        <v>36.22</v>
      </c>
      <c r="H2">
        <v>17848910</v>
      </c>
    </row>
    <row r="3" spans="1:8">
      <c r="A3" s="43">
        <v>45289</v>
      </c>
      <c r="B3" t="s">
        <v>148</v>
      </c>
      <c r="C3">
        <v>60</v>
      </c>
      <c r="D3">
        <v>60</v>
      </c>
      <c r="E3">
        <v>15.6973</v>
      </c>
      <c r="F3">
        <v>0</v>
      </c>
      <c r="G3">
        <v>16.239999999999998</v>
      </c>
      <c r="H3">
        <v>12354851</v>
      </c>
    </row>
    <row r="4" spans="1:8">
      <c r="A4" s="43">
        <v>45289</v>
      </c>
      <c r="B4" t="s">
        <v>149</v>
      </c>
      <c r="C4">
        <v>60</v>
      </c>
      <c r="D4">
        <v>60</v>
      </c>
      <c r="E4">
        <v>43.267400000000002</v>
      </c>
      <c r="F4">
        <v>0</v>
      </c>
      <c r="G4">
        <v>46.71</v>
      </c>
      <c r="H4">
        <v>915729</v>
      </c>
    </row>
    <row r="5" spans="1:8">
      <c r="A5" s="43">
        <v>45289</v>
      </c>
      <c r="B5" t="s">
        <v>128</v>
      </c>
      <c r="C5">
        <v>25.5</v>
      </c>
      <c r="D5">
        <v>40</v>
      </c>
      <c r="E5">
        <v>5.4995000000000003</v>
      </c>
      <c r="F5">
        <v>0.2</v>
      </c>
      <c r="G5">
        <v>6.48</v>
      </c>
      <c r="H5">
        <v>1381554339</v>
      </c>
    </row>
    <row r="6" spans="1:8">
      <c r="A6" s="43">
        <v>45289</v>
      </c>
      <c r="B6" t="s">
        <v>150</v>
      </c>
      <c r="C6">
        <v>25.5</v>
      </c>
      <c r="D6">
        <v>32.5</v>
      </c>
      <c r="E6">
        <v>225.5719</v>
      </c>
      <c r="F6">
        <v>0</v>
      </c>
      <c r="G6">
        <v>215.5</v>
      </c>
      <c r="H6">
        <v>5929981</v>
      </c>
    </row>
    <row r="7" spans="1:8">
      <c r="A7" s="43">
        <v>45289</v>
      </c>
      <c r="B7" t="s">
        <v>151</v>
      </c>
      <c r="C7">
        <v>44.5</v>
      </c>
      <c r="D7">
        <v>60</v>
      </c>
      <c r="E7">
        <v>8.9185999999999996</v>
      </c>
      <c r="F7">
        <v>0</v>
      </c>
      <c r="G7">
        <v>9</v>
      </c>
      <c r="H7">
        <v>46576564</v>
      </c>
    </row>
    <row r="8" spans="1:8">
      <c r="A8" s="43">
        <v>45289</v>
      </c>
      <c r="B8" t="s">
        <v>152</v>
      </c>
      <c r="C8">
        <v>12.5</v>
      </c>
      <c r="D8">
        <v>25</v>
      </c>
      <c r="E8">
        <v>22.543800000000001</v>
      </c>
      <c r="F8">
        <v>1</v>
      </c>
      <c r="G8">
        <v>21.72</v>
      </c>
      <c r="H8">
        <v>60746405</v>
      </c>
    </row>
    <row r="9" spans="1:8">
      <c r="A9" s="43">
        <v>45289</v>
      </c>
      <c r="B9" t="s">
        <v>153</v>
      </c>
      <c r="C9">
        <v>33.5</v>
      </c>
      <c r="D9">
        <v>42.5</v>
      </c>
      <c r="E9">
        <v>8.2562999999999995</v>
      </c>
      <c r="F9">
        <v>0</v>
      </c>
      <c r="G9">
        <v>8.5</v>
      </c>
      <c r="H9">
        <v>125625000</v>
      </c>
    </row>
    <row r="10" spans="1:8">
      <c r="A10" s="43">
        <v>45289</v>
      </c>
      <c r="B10" t="s">
        <v>154</v>
      </c>
      <c r="C10">
        <v>16</v>
      </c>
      <c r="D10">
        <v>30</v>
      </c>
      <c r="E10">
        <v>11.487399999999999</v>
      </c>
      <c r="F10">
        <v>1</v>
      </c>
      <c r="G10">
        <v>11.21</v>
      </c>
      <c r="H10">
        <v>177059795</v>
      </c>
    </row>
    <row r="11" spans="1:8">
      <c r="A11" s="43">
        <v>45289</v>
      </c>
      <c r="B11" t="s">
        <v>137</v>
      </c>
      <c r="C11">
        <v>15</v>
      </c>
      <c r="D11">
        <v>22.5</v>
      </c>
      <c r="E11">
        <v>13.507899999999999</v>
      </c>
      <c r="F11">
        <v>2</v>
      </c>
      <c r="G11">
        <v>13.52</v>
      </c>
      <c r="H11">
        <v>227922627</v>
      </c>
    </row>
    <row r="12" spans="1:8">
      <c r="A12" s="43">
        <v>45289</v>
      </c>
      <c r="B12" t="s">
        <v>155</v>
      </c>
      <c r="C12">
        <v>25.5</v>
      </c>
      <c r="D12">
        <v>32.5</v>
      </c>
      <c r="E12">
        <v>34.017000000000003</v>
      </c>
      <c r="F12">
        <v>0</v>
      </c>
      <c r="G12">
        <v>37.01</v>
      </c>
      <c r="H12">
        <v>10500000</v>
      </c>
    </row>
    <row r="13" spans="1:8">
      <c r="A13" s="43">
        <v>45289</v>
      </c>
      <c r="B13" t="s">
        <v>156</v>
      </c>
      <c r="C13">
        <v>31.5</v>
      </c>
      <c r="D13">
        <v>42.5</v>
      </c>
      <c r="E13">
        <v>13.2446</v>
      </c>
      <c r="F13">
        <v>0</v>
      </c>
      <c r="G13">
        <v>15</v>
      </c>
      <c r="H13">
        <v>2515100</v>
      </c>
    </row>
    <row r="14" spans="1:8">
      <c r="A14" s="43">
        <v>45289</v>
      </c>
      <c r="B14" t="s">
        <v>157</v>
      </c>
      <c r="C14">
        <v>60</v>
      </c>
      <c r="D14">
        <v>60</v>
      </c>
      <c r="E14">
        <v>23.850300000000001</v>
      </c>
      <c r="F14">
        <v>0</v>
      </c>
      <c r="G14">
        <v>28</v>
      </c>
      <c r="H14">
        <v>166768</v>
      </c>
    </row>
    <row r="15" spans="1:8">
      <c r="A15" s="43">
        <v>45289</v>
      </c>
      <c r="B15" t="s">
        <v>158</v>
      </c>
      <c r="C15">
        <v>19</v>
      </c>
      <c r="D15">
        <v>22.5</v>
      </c>
      <c r="E15">
        <v>16.359200000000001</v>
      </c>
      <c r="F15">
        <v>0</v>
      </c>
      <c r="G15">
        <v>13.85</v>
      </c>
      <c r="H15">
        <v>54657256</v>
      </c>
    </row>
    <row r="16" spans="1:8">
      <c r="A16" s="43">
        <v>45289</v>
      </c>
      <c r="B16" t="s">
        <v>159</v>
      </c>
      <c r="C16">
        <v>21.5</v>
      </c>
      <c r="D16">
        <v>27.5</v>
      </c>
      <c r="E16">
        <v>21.8125</v>
      </c>
      <c r="F16">
        <v>0.5</v>
      </c>
      <c r="G16">
        <v>24.72</v>
      </c>
      <c r="H16">
        <v>434789762</v>
      </c>
    </row>
    <row r="17" spans="1:8">
      <c r="A17" s="43">
        <v>45289</v>
      </c>
      <c r="B17" t="s">
        <v>160</v>
      </c>
      <c r="C17">
        <v>55</v>
      </c>
      <c r="D17">
        <v>60</v>
      </c>
      <c r="E17">
        <v>1.8794</v>
      </c>
      <c r="F17">
        <v>0</v>
      </c>
      <c r="G17">
        <v>1.91</v>
      </c>
      <c r="H17">
        <v>71165422</v>
      </c>
    </row>
    <row r="18" spans="1:8">
      <c r="A18" s="43">
        <v>45289</v>
      </c>
      <c r="B18" t="s">
        <v>161</v>
      </c>
      <c r="C18">
        <v>60</v>
      </c>
      <c r="D18">
        <v>60</v>
      </c>
      <c r="E18">
        <v>9.4029000000000007</v>
      </c>
      <c r="F18">
        <v>0</v>
      </c>
      <c r="G18">
        <v>11</v>
      </c>
      <c r="H18">
        <v>13206440</v>
      </c>
    </row>
    <row r="19" spans="1:8">
      <c r="A19" s="43">
        <v>45289</v>
      </c>
      <c r="B19" t="s">
        <v>162</v>
      </c>
      <c r="C19">
        <v>60</v>
      </c>
      <c r="D19">
        <v>60</v>
      </c>
      <c r="E19">
        <v>0</v>
      </c>
      <c r="F19">
        <v>0</v>
      </c>
      <c r="G19">
        <v>0.88</v>
      </c>
      <c r="H19">
        <v>146528433</v>
      </c>
    </row>
    <row r="20" spans="1:8">
      <c r="A20" s="43">
        <v>45289</v>
      </c>
      <c r="B20" t="s">
        <v>163</v>
      </c>
      <c r="C20">
        <v>60</v>
      </c>
      <c r="D20">
        <v>60</v>
      </c>
      <c r="E20">
        <v>0</v>
      </c>
      <c r="F20">
        <v>0</v>
      </c>
      <c r="G20">
        <v>2</v>
      </c>
      <c r="H20">
        <v>1563463</v>
      </c>
    </row>
    <row r="21" spans="1:8">
      <c r="A21" s="43">
        <v>45289</v>
      </c>
      <c r="B21" t="s">
        <v>164</v>
      </c>
      <c r="C21">
        <v>60</v>
      </c>
      <c r="D21">
        <v>60</v>
      </c>
      <c r="E21">
        <v>0</v>
      </c>
      <c r="F21">
        <v>0</v>
      </c>
      <c r="G21">
        <v>0.97</v>
      </c>
      <c r="H21">
        <v>77925322</v>
      </c>
    </row>
    <row r="22" spans="1:8">
      <c r="A22" s="43">
        <v>45289</v>
      </c>
      <c r="B22" t="s">
        <v>165</v>
      </c>
      <c r="C22">
        <v>60</v>
      </c>
      <c r="D22">
        <v>60</v>
      </c>
      <c r="E22">
        <v>0</v>
      </c>
      <c r="F22">
        <v>0</v>
      </c>
      <c r="G22">
        <v>0.1</v>
      </c>
      <c r="H22">
        <v>11819680</v>
      </c>
    </row>
    <row r="23" spans="1:8">
      <c r="A23" s="43">
        <v>45289</v>
      </c>
      <c r="B23" t="s">
        <v>166</v>
      </c>
      <c r="C23">
        <v>60</v>
      </c>
      <c r="D23">
        <v>60</v>
      </c>
      <c r="E23">
        <v>0</v>
      </c>
      <c r="F23">
        <v>0</v>
      </c>
      <c r="G23">
        <v>2.41</v>
      </c>
      <c r="H23">
        <v>38259738</v>
      </c>
    </row>
    <row r="24" spans="1:8">
      <c r="A24" s="43">
        <v>45289</v>
      </c>
      <c r="B24" t="s">
        <v>167</v>
      </c>
      <c r="C24">
        <v>26</v>
      </c>
      <c r="D24">
        <v>32.5</v>
      </c>
      <c r="E24">
        <v>76.053799999999995</v>
      </c>
      <c r="F24">
        <v>0</v>
      </c>
      <c r="G24">
        <v>99.76</v>
      </c>
      <c r="H24">
        <v>21600000</v>
      </c>
    </row>
    <row r="25" spans="1:8">
      <c r="A25" s="43">
        <v>45289</v>
      </c>
      <c r="B25" t="s">
        <v>168</v>
      </c>
      <c r="C25">
        <v>60</v>
      </c>
      <c r="D25">
        <v>60</v>
      </c>
      <c r="E25">
        <v>79.951599999999999</v>
      </c>
      <c r="F25">
        <v>0</v>
      </c>
      <c r="G25">
        <v>160</v>
      </c>
      <c r="H25">
        <v>545000</v>
      </c>
    </row>
    <row r="26" spans="1:8">
      <c r="A26" s="43">
        <v>45289</v>
      </c>
      <c r="B26" t="s">
        <v>169</v>
      </c>
      <c r="C26">
        <v>17.5</v>
      </c>
      <c r="D26">
        <v>22.5</v>
      </c>
      <c r="E26">
        <v>409.06909999999999</v>
      </c>
      <c r="F26">
        <v>0</v>
      </c>
      <c r="G26">
        <v>460.21</v>
      </c>
      <c r="H26">
        <v>21093526</v>
      </c>
    </row>
    <row r="27" spans="1:8">
      <c r="A27" s="43">
        <v>45289</v>
      </c>
      <c r="B27" t="s">
        <v>170</v>
      </c>
      <c r="C27">
        <v>60</v>
      </c>
      <c r="D27">
        <v>60</v>
      </c>
      <c r="E27">
        <v>2.8365</v>
      </c>
      <c r="F27">
        <v>0</v>
      </c>
      <c r="G27">
        <v>3.45</v>
      </c>
      <c r="H27">
        <v>227300000</v>
      </c>
    </row>
    <row r="28" spans="1:8">
      <c r="A28" s="43">
        <v>45289</v>
      </c>
      <c r="B28" t="s">
        <v>171</v>
      </c>
      <c r="C28">
        <v>27.5</v>
      </c>
      <c r="D28">
        <v>32.5</v>
      </c>
      <c r="E28">
        <v>962.04380000000003</v>
      </c>
      <c r="F28">
        <v>0</v>
      </c>
      <c r="G28">
        <v>1011</v>
      </c>
      <c r="H28">
        <v>19514502</v>
      </c>
    </row>
    <row r="29" spans="1:8">
      <c r="A29" s="43">
        <v>45289</v>
      </c>
      <c r="B29" t="s">
        <v>172</v>
      </c>
      <c r="C29">
        <v>60</v>
      </c>
      <c r="D29">
        <v>60</v>
      </c>
      <c r="E29">
        <v>10.2728</v>
      </c>
      <c r="F29">
        <v>0</v>
      </c>
      <c r="G29">
        <v>10.65</v>
      </c>
      <c r="H29">
        <v>1769200</v>
      </c>
    </row>
    <row r="30" spans="1:8">
      <c r="A30" s="43">
        <v>45289</v>
      </c>
      <c r="B30" t="s">
        <v>173</v>
      </c>
      <c r="C30">
        <v>60</v>
      </c>
      <c r="D30">
        <v>60</v>
      </c>
      <c r="E30">
        <v>14.527100000000001</v>
      </c>
      <c r="F30">
        <v>0</v>
      </c>
      <c r="G30">
        <v>13.62</v>
      </c>
      <c r="H30">
        <v>881836</v>
      </c>
    </row>
    <row r="31" spans="1:8">
      <c r="A31" s="43">
        <v>45289</v>
      </c>
      <c r="B31" t="s">
        <v>174</v>
      </c>
      <c r="C31">
        <v>20.5</v>
      </c>
      <c r="D31">
        <v>27.5</v>
      </c>
      <c r="E31">
        <v>221.00880000000001</v>
      </c>
      <c r="F31">
        <v>0</v>
      </c>
      <c r="G31">
        <v>295</v>
      </c>
      <c r="H31">
        <v>36463459</v>
      </c>
    </row>
    <row r="32" spans="1:8">
      <c r="A32" s="43">
        <v>45289</v>
      </c>
      <c r="B32" t="s">
        <v>175</v>
      </c>
      <c r="C32">
        <v>60</v>
      </c>
      <c r="D32">
        <v>60</v>
      </c>
      <c r="E32">
        <v>10.1404</v>
      </c>
      <c r="F32">
        <v>0</v>
      </c>
      <c r="G32">
        <v>10.5</v>
      </c>
      <c r="H32">
        <v>4501506</v>
      </c>
    </row>
    <row r="33" spans="1:8">
      <c r="A33" s="43">
        <v>45289</v>
      </c>
      <c r="B33" t="s">
        <v>176</v>
      </c>
      <c r="C33">
        <v>22</v>
      </c>
      <c r="D33">
        <v>27.5</v>
      </c>
      <c r="E33">
        <v>328.58150000000001</v>
      </c>
      <c r="F33">
        <v>0</v>
      </c>
      <c r="G33">
        <v>366</v>
      </c>
      <c r="H33">
        <v>3638609</v>
      </c>
    </row>
    <row r="34" spans="1:8">
      <c r="A34" s="43">
        <v>45289</v>
      </c>
      <c r="B34" t="s">
        <v>177</v>
      </c>
      <c r="C34">
        <v>29.5</v>
      </c>
      <c r="D34">
        <v>32.5</v>
      </c>
      <c r="E34">
        <v>54.511499999999998</v>
      </c>
      <c r="F34">
        <v>0</v>
      </c>
      <c r="G34">
        <v>62.24</v>
      </c>
      <c r="H34">
        <v>2074747</v>
      </c>
    </row>
    <row r="35" spans="1:8">
      <c r="A35" s="43">
        <v>45289</v>
      </c>
      <c r="B35" t="s">
        <v>178</v>
      </c>
      <c r="C35">
        <v>42.5</v>
      </c>
      <c r="D35">
        <v>60</v>
      </c>
      <c r="E35">
        <v>5.1243999999999996</v>
      </c>
      <c r="F35">
        <v>0</v>
      </c>
      <c r="G35">
        <v>4.72</v>
      </c>
      <c r="H35">
        <v>20340000</v>
      </c>
    </row>
    <row r="36" spans="1:8">
      <c r="A36" s="43">
        <v>45289</v>
      </c>
      <c r="B36" t="s">
        <v>179</v>
      </c>
      <c r="C36">
        <v>60</v>
      </c>
      <c r="D36">
        <v>60</v>
      </c>
      <c r="E36">
        <v>13.3903</v>
      </c>
      <c r="F36">
        <v>0</v>
      </c>
      <c r="G36">
        <v>13.9</v>
      </c>
      <c r="H36">
        <v>5000000</v>
      </c>
    </row>
    <row r="37" spans="1:8">
      <c r="A37" s="43">
        <v>45289</v>
      </c>
      <c r="B37" t="s">
        <v>180</v>
      </c>
      <c r="C37">
        <v>60</v>
      </c>
      <c r="D37">
        <v>60</v>
      </c>
      <c r="E37">
        <v>14.4038</v>
      </c>
      <c r="F37">
        <v>0</v>
      </c>
      <c r="G37">
        <v>17</v>
      </c>
      <c r="H37">
        <v>3870000</v>
      </c>
    </row>
    <row r="38" spans="1:8">
      <c r="A38" s="43">
        <v>45289</v>
      </c>
      <c r="B38" t="s">
        <v>181</v>
      </c>
      <c r="C38">
        <v>60</v>
      </c>
      <c r="D38">
        <v>60</v>
      </c>
      <c r="E38">
        <v>1.9762</v>
      </c>
      <c r="F38">
        <v>0</v>
      </c>
      <c r="G38">
        <v>1.9</v>
      </c>
      <c r="H38">
        <v>13608000</v>
      </c>
    </row>
    <row r="39" spans="1:8">
      <c r="A39" s="43">
        <v>45289</v>
      </c>
      <c r="B39" t="s">
        <v>182</v>
      </c>
      <c r="C39">
        <v>26</v>
      </c>
      <c r="D39">
        <v>32.5</v>
      </c>
      <c r="E39">
        <v>28.396100000000001</v>
      </c>
      <c r="F39">
        <v>0</v>
      </c>
      <c r="G39">
        <v>25.46</v>
      </c>
      <c r="H39">
        <v>20804850</v>
      </c>
    </row>
    <row r="40" spans="1:8">
      <c r="A40" s="43">
        <v>45289</v>
      </c>
      <c r="B40" t="s">
        <v>183</v>
      </c>
      <c r="C40">
        <v>16.5</v>
      </c>
      <c r="D40">
        <v>22.5</v>
      </c>
      <c r="E40">
        <v>20.370699999999999</v>
      </c>
      <c r="F40">
        <v>0</v>
      </c>
      <c r="G40">
        <v>22.5</v>
      </c>
      <c r="H40">
        <v>87703824</v>
      </c>
    </row>
    <row r="41" spans="1:8">
      <c r="A41" s="43">
        <v>45289</v>
      </c>
      <c r="B41" t="s">
        <v>184</v>
      </c>
      <c r="C41">
        <v>23</v>
      </c>
      <c r="D41">
        <v>27.5</v>
      </c>
      <c r="E41">
        <v>14.497999999999999</v>
      </c>
      <c r="F41">
        <v>0</v>
      </c>
      <c r="G41">
        <v>15.23</v>
      </c>
      <c r="H41">
        <v>55000000</v>
      </c>
    </row>
    <row r="42" spans="1:8">
      <c r="A42" s="43">
        <v>45289</v>
      </c>
      <c r="B42" t="s">
        <v>185</v>
      </c>
      <c r="C42">
        <v>23</v>
      </c>
      <c r="D42">
        <v>27.5</v>
      </c>
      <c r="E42">
        <v>154.92580000000001</v>
      </c>
      <c r="F42">
        <v>0</v>
      </c>
      <c r="G42">
        <v>157.66999999999999</v>
      </c>
      <c r="H42">
        <v>3000000</v>
      </c>
    </row>
    <row r="43" spans="1:8">
      <c r="A43" s="43">
        <v>45289</v>
      </c>
      <c r="B43" t="s">
        <v>186</v>
      </c>
      <c r="C43">
        <v>60</v>
      </c>
      <c r="D43">
        <v>60</v>
      </c>
      <c r="E43">
        <v>670.3963</v>
      </c>
      <c r="F43">
        <v>0</v>
      </c>
      <c r="G43">
        <v>667.41</v>
      </c>
      <c r="H43">
        <v>16248</v>
      </c>
    </row>
    <row r="44" spans="1:8">
      <c r="A44" s="43">
        <v>45289</v>
      </c>
      <c r="B44" t="s">
        <v>187</v>
      </c>
      <c r="C44">
        <v>11.5</v>
      </c>
      <c r="D44">
        <v>22.5</v>
      </c>
      <c r="E44">
        <v>55.4236</v>
      </c>
      <c r="F44">
        <v>1</v>
      </c>
      <c r="G44">
        <v>73.02</v>
      </c>
      <c r="H44">
        <v>152250000</v>
      </c>
    </row>
    <row r="45" spans="1:8">
      <c r="A45" s="43">
        <v>45289</v>
      </c>
      <c r="B45" t="s">
        <v>188</v>
      </c>
      <c r="C45">
        <v>31</v>
      </c>
      <c r="D45">
        <v>42.5</v>
      </c>
      <c r="E45">
        <v>5.2872000000000003</v>
      </c>
      <c r="F45">
        <v>0.5</v>
      </c>
      <c r="G45">
        <v>5.96</v>
      </c>
      <c r="H45">
        <v>389155137</v>
      </c>
    </row>
    <row r="46" spans="1:8">
      <c r="A46" s="43">
        <v>45289</v>
      </c>
      <c r="B46" t="s">
        <v>189</v>
      </c>
      <c r="C46">
        <v>10</v>
      </c>
      <c r="D46">
        <v>22.5</v>
      </c>
      <c r="E46">
        <v>13.6851</v>
      </c>
      <c r="F46">
        <v>1</v>
      </c>
      <c r="G46">
        <v>13.74</v>
      </c>
      <c r="H46">
        <v>555925000</v>
      </c>
    </row>
    <row r="47" spans="1:8">
      <c r="A47" s="43">
        <v>45289</v>
      </c>
      <c r="B47" t="s">
        <v>190</v>
      </c>
      <c r="C47">
        <v>22.5</v>
      </c>
      <c r="D47">
        <v>27.5</v>
      </c>
      <c r="E47">
        <v>30.541899999999998</v>
      </c>
      <c r="F47">
        <v>0</v>
      </c>
      <c r="G47">
        <v>42</v>
      </c>
      <c r="H47">
        <v>49622810</v>
      </c>
    </row>
    <row r="48" spans="1:8">
      <c r="A48" s="43">
        <v>45289</v>
      </c>
      <c r="B48" t="s">
        <v>191</v>
      </c>
      <c r="C48">
        <v>13</v>
      </c>
      <c r="D48">
        <v>17.5</v>
      </c>
      <c r="E48">
        <v>192.47710000000001</v>
      </c>
      <c r="F48">
        <v>0</v>
      </c>
      <c r="G48">
        <v>193.04</v>
      </c>
      <c r="H48">
        <v>10000000</v>
      </c>
    </row>
    <row r="49" spans="1:8">
      <c r="A49" s="43">
        <v>45289</v>
      </c>
      <c r="B49" t="s">
        <v>192</v>
      </c>
      <c r="C49">
        <v>22.5</v>
      </c>
      <c r="D49">
        <v>27.5</v>
      </c>
      <c r="E49">
        <v>79.514200000000002</v>
      </c>
      <c r="F49">
        <v>0</v>
      </c>
      <c r="G49">
        <v>85</v>
      </c>
      <c r="H49">
        <v>60000000</v>
      </c>
    </row>
    <row r="50" spans="1:8">
      <c r="A50" s="43">
        <v>45289</v>
      </c>
      <c r="B50" t="s">
        <v>193</v>
      </c>
      <c r="C50">
        <v>20.5</v>
      </c>
      <c r="D50">
        <v>27.5</v>
      </c>
      <c r="E50">
        <v>341.33350000000002</v>
      </c>
      <c r="F50">
        <v>0</v>
      </c>
      <c r="G50">
        <v>380.1</v>
      </c>
      <c r="H50">
        <v>1942155</v>
      </c>
    </row>
    <row r="51" spans="1:8">
      <c r="A51" s="43">
        <v>45289</v>
      </c>
      <c r="B51" t="s">
        <v>194</v>
      </c>
      <c r="C51">
        <v>60</v>
      </c>
      <c r="D51">
        <v>60</v>
      </c>
      <c r="E51">
        <v>3.6695000000000002</v>
      </c>
      <c r="F51">
        <v>0</v>
      </c>
      <c r="G51">
        <v>3.31</v>
      </c>
      <c r="H51">
        <v>2303230</v>
      </c>
    </row>
    <row r="52" spans="1:8">
      <c r="A52" s="43">
        <v>45289</v>
      </c>
      <c r="B52" t="s">
        <v>195</v>
      </c>
      <c r="C52">
        <v>19.5</v>
      </c>
      <c r="D52">
        <v>22.5</v>
      </c>
      <c r="E52">
        <v>8.3122000000000007</v>
      </c>
      <c r="F52">
        <v>2</v>
      </c>
      <c r="G52">
        <v>7.97</v>
      </c>
      <c r="H52">
        <v>325991410</v>
      </c>
    </row>
    <row r="53" spans="1:8">
      <c r="A53" s="43">
        <v>45289</v>
      </c>
      <c r="B53" t="s">
        <v>196</v>
      </c>
      <c r="C53">
        <v>30</v>
      </c>
      <c r="D53">
        <v>42.5</v>
      </c>
      <c r="E53">
        <v>16.846499999999999</v>
      </c>
      <c r="F53">
        <v>0</v>
      </c>
      <c r="G53">
        <v>17.14</v>
      </c>
      <c r="H53">
        <v>18537750</v>
      </c>
    </row>
    <row r="54" spans="1:8">
      <c r="A54" s="43">
        <v>45289</v>
      </c>
      <c r="B54" t="s">
        <v>197</v>
      </c>
      <c r="C54">
        <v>27</v>
      </c>
      <c r="D54">
        <v>32.5</v>
      </c>
      <c r="E54">
        <v>40.977699999999999</v>
      </c>
      <c r="F54">
        <v>0</v>
      </c>
      <c r="G54">
        <v>41</v>
      </c>
      <c r="H54">
        <v>5115875</v>
      </c>
    </row>
    <row r="55" spans="1:8">
      <c r="A55" s="43">
        <v>45289</v>
      </c>
      <c r="B55" t="s">
        <v>198</v>
      </c>
      <c r="C55">
        <v>17.5</v>
      </c>
      <c r="D55">
        <v>30</v>
      </c>
      <c r="E55">
        <v>468.15699999999998</v>
      </c>
      <c r="F55">
        <v>1</v>
      </c>
      <c r="G55">
        <v>530.09</v>
      </c>
      <c r="H55">
        <v>26813851</v>
      </c>
    </row>
    <row r="56" spans="1:8">
      <c r="A56" s="43">
        <v>45289</v>
      </c>
      <c r="B56" t="s">
        <v>199</v>
      </c>
      <c r="C56">
        <v>25</v>
      </c>
      <c r="D56">
        <v>32.5</v>
      </c>
      <c r="E56">
        <v>174.52</v>
      </c>
      <c r="F56">
        <v>0</v>
      </c>
      <c r="G56">
        <v>190.61</v>
      </c>
      <c r="H56">
        <v>3400000</v>
      </c>
    </row>
    <row r="57" spans="1:8">
      <c r="A57" s="43">
        <v>45289</v>
      </c>
      <c r="B57" t="s">
        <v>200</v>
      </c>
      <c r="C57">
        <v>33.5</v>
      </c>
      <c r="D57">
        <v>42.5</v>
      </c>
      <c r="E57">
        <v>3.6410999999999998</v>
      </c>
      <c r="F57">
        <v>0</v>
      </c>
      <c r="G57">
        <v>3.91</v>
      </c>
      <c r="H57">
        <v>54400000</v>
      </c>
    </row>
    <row r="58" spans="1:8">
      <c r="A58" s="43">
        <v>45289</v>
      </c>
      <c r="B58" t="s">
        <v>201</v>
      </c>
      <c r="C58">
        <v>60</v>
      </c>
      <c r="D58">
        <v>60</v>
      </c>
      <c r="E58">
        <v>131.84870000000001</v>
      </c>
      <c r="F58">
        <v>0</v>
      </c>
      <c r="G58">
        <v>413.11</v>
      </c>
      <c r="H58">
        <v>800875</v>
      </c>
    </row>
    <row r="59" spans="1:8">
      <c r="A59" s="43">
        <v>45289</v>
      </c>
      <c r="B59" t="s">
        <v>202</v>
      </c>
      <c r="C59">
        <v>25.5</v>
      </c>
      <c r="D59">
        <v>32.5</v>
      </c>
      <c r="E59">
        <v>1157.4068</v>
      </c>
      <c r="F59">
        <v>0</v>
      </c>
      <c r="G59">
        <v>1415</v>
      </c>
      <c r="H59">
        <v>2168979</v>
      </c>
    </row>
    <row r="60" spans="1:8">
      <c r="A60" s="43">
        <v>45289</v>
      </c>
      <c r="B60" t="s">
        <v>203</v>
      </c>
      <c r="C60">
        <v>60</v>
      </c>
      <c r="D60">
        <v>60</v>
      </c>
      <c r="E60">
        <v>4.7877999999999998</v>
      </c>
      <c r="F60">
        <v>0</v>
      </c>
      <c r="G60">
        <v>4.72</v>
      </c>
      <c r="H60">
        <v>3000000</v>
      </c>
    </row>
    <row r="61" spans="1:8">
      <c r="A61" s="43">
        <v>45289</v>
      </c>
      <c r="B61" t="s">
        <v>204</v>
      </c>
      <c r="C61">
        <v>26.5</v>
      </c>
      <c r="D61">
        <v>32.5</v>
      </c>
      <c r="E61">
        <v>26.065100000000001</v>
      </c>
      <c r="F61">
        <v>0</v>
      </c>
      <c r="G61">
        <v>24</v>
      </c>
      <c r="H61">
        <v>4277813</v>
      </c>
    </row>
    <row r="62" spans="1:8">
      <c r="A62" s="43">
        <v>45289</v>
      </c>
      <c r="B62" t="s">
        <v>205</v>
      </c>
      <c r="C62">
        <v>12</v>
      </c>
      <c r="D62">
        <v>15</v>
      </c>
      <c r="E62">
        <v>1717.4984999999999</v>
      </c>
      <c r="F62">
        <v>2</v>
      </c>
      <c r="G62">
        <v>2096.1</v>
      </c>
      <c r="H62">
        <v>26680500</v>
      </c>
    </row>
    <row r="63" spans="1:8">
      <c r="A63" s="43">
        <v>45289</v>
      </c>
      <c r="B63" t="s">
        <v>206</v>
      </c>
      <c r="C63">
        <v>12.5</v>
      </c>
      <c r="D63">
        <v>17.5</v>
      </c>
      <c r="E63">
        <v>139.2567</v>
      </c>
      <c r="F63">
        <v>2</v>
      </c>
      <c r="G63">
        <v>150.47</v>
      </c>
      <c r="H63">
        <v>53506166</v>
      </c>
    </row>
    <row r="64" spans="1:8">
      <c r="A64" s="43">
        <v>45289</v>
      </c>
      <c r="B64" t="s">
        <v>207</v>
      </c>
      <c r="C64">
        <v>11.5</v>
      </c>
      <c r="D64">
        <v>22.5</v>
      </c>
      <c r="E64">
        <v>58.772100000000002</v>
      </c>
      <c r="F64">
        <v>1</v>
      </c>
      <c r="G64">
        <v>66.180000000000007</v>
      </c>
      <c r="H64">
        <v>83908483</v>
      </c>
    </row>
    <row r="65" spans="1:8">
      <c r="A65" s="43">
        <v>45289</v>
      </c>
      <c r="B65" t="s">
        <v>208</v>
      </c>
      <c r="C65">
        <v>26</v>
      </c>
      <c r="D65">
        <v>32.5</v>
      </c>
      <c r="E65">
        <v>38.546300000000002</v>
      </c>
      <c r="F65">
        <v>0</v>
      </c>
      <c r="G65">
        <v>47.63</v>
      </c>
      <c r="H65">
        <v>34934621</v>
      </c>
    </row>
    <row r="66" spans="1:8">
      <c r="A66" s="43">
        <v>45289</v>
      </c>
      <c r="B66" t="s">
        <v>209</v>
      </c>
      <c r="C66">
        <v>17.5</v>
      </c>
      <c r="D66">
        <v>30</v>
      </c>
      <c r="E66">
        <v>425.09960000000001</v>
      </c>
      <c r="F66">
        <v>1</v>
      </c>
      <c r="G66">
        <v>504.56</v>
      </c>
      <c r="H66">
        <v>23842513</v>
      </c>
    </row>
    <row r="67" spans="1:8">
      <c r="A67" s="43">
        <v>45289</v>
      </c>
      <c r="B67" t="s">
        <v>210</v>
      </c>
      <c r="C67">
        <v>21</v>
      </c>
      <c r="D67">
        <v>27.5</v>
      </c>
      <c r="E67">
        <v>15.739000000000001</v>
      </c>
      <c r="F67">
        <v>0</v>
      </c>
      <c r="G67">
        <v>14.71</v>
      </c>
      <c r="H67">
        <v>33402635</v>
      </c>
    </row>
    <row r="68" spans="1:8">
      <c r="A68" s="43">
        <v>45289</v>
      </c>
      <c r="B68" t="s">
        <v>211</v>
      </c>
      <c r="C68">
        <v>45.5</v>
      </c>
      <c r="D68">
        <v>60</v>
      </c>
      <c r="E68">
        <v>1.9944999999999999</v>
      </c>
      <c r="F68">
        <v>0</v>
      </c>
      <c r="G68">
        <v>2.2999999999999998</v>
      </c>
      <c r="H68">
        <v>43288960</v>
      </c>
    </row>
    <row r="69" spans="1:8">
      <c r="A69" s="43">
        <v>45289</v>
      </c>
      <c r="B69" t="s">
        <v>212</v>
      </c>
      <c r="C69">
        <v>36</v>
      </c>
      <c r="D69">
        <v>42.5</v>
      </c>
      <c r="E69">
        <v>4.7093999999999996</v>
      </c>
      <c r="F69">
        <v>0</v>
      </c>
      <c r="G69">
        <v>4.6100000000000003</v>
      </c>
      <c r="H69">
        <v>68923280</v>
      </c>
    </row>
    <row r="70" spans="1:8">
      <c r="A70" s="43">
        <v>45289</v>
      </c>
      <c r="B70" t="s">
        <v>213</v>
      </c>
      <c r="C70">
        <v>60</v>
      </c>
      <c r="D70">
        <v>60</v>
      </c>
      <c r="E70">
        <v>75.755200000000002</v>
      </c>
      <c r="F70">
        <v>0</v>
      </c>
      <c r="G70">
        <v>73.900000000000006</v>
      </c>
      <c r="H70">
        <v>4608000</v>
      </c>
    </row>
    <row r="71" spans="1:8">
      <c r="A71" s="43">
        <v>45289</v>
      </c>
      <c r="B71" t="s">
        <v>214</v>
      </c>
      <c r="C71">
        <v>14</v>
      </c>
      <c r="D71">
        <v>17.5</v>
      </c>
      <c r="E71">
        <v>91.434200000000004</v>
      </c>
      <c r="F71">
        <v>2</v>
      </c>
      <c r="G71">
        <v>79.069999999999993</v>
      </c>
      <c r="H71">
        <v>381773466</v>
      </c>
    </row>
    <row r="72" spans="1:8">
      <c r="A72" s="43">
        <v>45289</v>
      </c>
      <c r="B72" t="s">
        <v>215</v>
      </c>
      <c r="C72">
        <v>15.5</v>
      </c>
      <c r="D72">
        <v>22.5</v>
      </c>
      <c r="E72">
        <v>17.824000000000002</v>
      </c>
      <c r="F72">
        <v>0</v>
      </c>
      <c r="G72">
        <v>14.45</v>
      </c>
      <c r="H72">
        <v>29759169</v>
      </c>
    </row>
    <row r="73" spans="1:8">
      <c r="A73" s="43">
        <v>45289</v>
      </c>
      <c r="B73" t="s">
        <v>216</v>
      </c>
      <c r="C73">
        <v>13.5</v>
      </c>
      <c r="D73">
        <v>17.5</v>
      </c>
      <c r="E73">
        <v>59.298999999999999</v>
      </c>
      <c r="F73">
        <v>2</v>
      </c>
      <c r="G73">
        <v>77.400000000000006</v>
      </c>
      <c r="H73">
        <v>219059559</v>
      </c>
    </row>
    <row r="74" spans="1:8">
      <c r="A74" s="43">
        <v>45289</v>
      </c>
      <c r="B74" t="s">
        <v>217</v>
      </c>
      <c r="C74">
        <v>60</v>
      </c>
      <c r="D74">
        <v>60</v>
      </c>
      <c r="E74">
        <v>8.1408000000000005</v>
      </c>
      <c r="F74">
        <v>0</v>
      </c>
      <c r="G74">
        <v>9.99</v>
      </c>
      <c r="H74">
        <v>12960000</v>
      </c>
    </row>
    <row r="75" spans="1:8">
      <c r="A75" s="43">
        <v>45289</v>
      </c>
      <c r="B75" t="s">
        <v>218</v>
      </c>
      <c r="C75">
        <v>26</v>
      </c>
      <c r="D75">
        <v>32.5</v>
      </c>
      <c r="E75">
        <v>117.027</v>
      </c>
      <c r="F75">
        <v>0</v>
      </c>
      <c r="G75">
        <v>118.44</v>
      </c>
      <c r="H75">
        <v>5304063</v>
      </c>
    </row>
    <row r="76" spans="1:8">
      <c r="A76" s="43">
        <v>45289</v>
      </c>
      <c r="B76" t="s">
        <v>219</v>
      </c>
      <c r="C76">
        <v>26</v>
      </c>
      <c r="D76">
        <v>32.5</v>
      </c>
      <c r="E76">
        <v>7.3272000000000004</v>
      </c>
      <c r="F76">
        <v>0.5</v>
      </c>
      <c r="G76">
        <v>7.69</v>
      </c>
      <c r="H76">
        <v>225000000</v>
      </c>
    </row>
    <row r="77" spans="1:8">
      <c r="A77" s="43">
        <v>45289</v>
      </c>
      <c r="B77" t="s">
        <v>220</v>
      </c>
      <c r="C77">
        <v>60</v>
      </c>
      <c r="D77">
        <v>60</v>
      </c>
      <c r="E77">
        <v>14.292</v>
      </c>
      <c r="F77">
        <v>0</v>
      </c>
      <c r="G77">
        <v>14</v>
      </c>
      <c r="H77">
        <v>2656463</v>
      </c>
    </row>
    <row r="78" spans="1:8">
      <c r="A78" s="43">
        <v>45289</v>
      </c>
      <c r="B78" t="s">
        <v>221</v>
      </c>
      <c r="C78">
        <v>18</v>
      </c>
      <c r="D78">
        <v>22.5</v>
      </c>
      <c r="E78">
        <v>61.3628</v>
      </c>
      <c r="F78">
        <v>0</v>
      </c>
      <c r="G78">
        <v>49.06</v>
      </c>
      <c r="H78">
        <v>10915315</v>
      </c>
    </row>
    <row r="79" spans="1:8">
      <c r="A79" s="43">
        <v>45289</v>
      </c>
      <c r="B79" t="s">
        <v>222</v>
      </c>
      <c r="C79">
        <v>17</v>
      </c>
      <c r="D79">
        <v>30</v>
      </c>
      <c r="E79">
        <v>140.16569999999999</v>
      </c>
      <c r="F79">
        <v>1</v>
      </c>
      <c r="G79">
        <v>177.86</v>
      </c>
      <c r="H79">
        <v>21156087</v>
      </c>
    </row>
    <row r="80" spans="1:8">
      <c r="A80" s="43">
        <v>45289</v>
      </c>
      <c r="B80" t="s">
        <v>223</v>
      </c>
      <c r="C80">
        <v>27</v>
      </c>
      <c r="D80">
        <v>32.5</v>
      </c>
      <c r="E80">
        <v>47.660899999999998</v>
      </c>
      <c r="F80">
        <v>0</v>
      </c>
      <c r="G80">
        <v>53.66</v>
      </c>
      <c r="H80">
        <v>29363382</v>
      </c>
    </row>
    <row r="81" spans="1:8">
      <c r="A81" s="43">
        <v>45289</v>
      </c>
      <c r="B81" t="s">
        <v>224</v>
      </c>
      <c r="C81">
        <v>21</v>
      </c>
      <c r="D81">
        <v>27.5</v>
      </c>
      <c r="E81">
        <v>8.1844000000000001</v>
      </c>
      <c r="F81">
        <v>0</v>
      </c>
      <c r="G81">
        <v>7.39</v>
      </c>
      <c r="H81">
        <v>24992502</v>
      </c>
    </row>
    <row r="82" spans="1:8">
      <c r="A82" s="43">
        <v>45289</v>
      </c>
      <c r="B82" t="s">
        <v>225</v>
      </c>
      <c r="C82">
        <v>58.5</v>
      </c>
      <c r="D82">
        <v>60</v>
      </c>
      <c r="E82">
        <v>4.899</v>
      </c>
      <c r="F82">
        <v>0</v>
      </c>
      <c r="G82">
        <v>6.62</v>
      </c>
      <c r="H82">
        <v>6930000</v>
      </c>
    </row>
    <row r="83" spans="1:8">
      <c r="A83" s="43">
        <v>45289</v>
      </c>
      <c r="B83" t="s">
        <v>226</v>
      </c>
      <c r="C83">
        <v>60</v>
      </c>
      <c r="D83">
        <v>60</v>
      </c>
      <c r="E83">
        <v>66.258399999999995</v>
      </c>
      <c r="F83">
        <v>0</v>
      </c>
      <c r="G83">
        <v>85.52</v>
      </c>
      <c r="H83">
        <v>6142111</v>
      </c>
    </row>
    <row r="84" spans="1:8">
      <c r="A84" s="43">
        <v>45289</v>
      </c>
      <c r="B84" t="s">
        <v>227</v>
      </c>
      <c r="C84">
        <v>60</v>
      </c>
      <c r="D84">
        <v>60</v>
      </c>
      <c r="E84">
        <v>25.799399999999999</v>
      </c>
      <c r="F84">
        <v>0</v>
      </c>
      <c r="G84">
        <v>33.75</v>
      </c>
      <c r="H84">
        <v>1875000</v>
      </c>
    </row>
    <row r="85" spans="1:8">
      <c r="A85" s="43">
        <v>45289</v>
      </c>
      <c r="B85" t="s">
        <v>228</v>
      </c>
      <c r="C85">
        <v>60</v>
      </c>
      <c r="D85">
        <v>60</v>
      </c>
      <c r="E85">
        <v>14.4148</v>
      </c>
      <c r="F85">
        <v>0</v>
      </c>
      <c r="G85">
        <v>16.18</v>
      </c>
      <c r="H85">
        <v>1985280</v>
      </c>
    </row>
    <row r="86" spans="1:8">
      <c r="A86" s="43">
        <v>45289</v>
      </c>
      <c r="B86" t="s">
        <v>229</v>
      </c>
      <c r="C86">
        <v>60</v>
      </c>
      <c r="D86">
        <v>60</v>
      </c>
      <c r="E86">
        <v>49.4696</v>
      </c>
      <c r="F86">
        <v>0</v>
      </c>
      <c r="G86">
        <v>57.77</v>
      </c>
      <c r="H86">
        <v>1270730</v>
      </c>
    </row>
    <row r="87" spans="1:8">
      <c r="A87" s="43">
        <v>45289</v>
      </c>
      <c r="B87" t="s">
        <v>230</v>
      </c>
      <c r="C87">
        <v>25</v>
      </c>
      <c r="D87">
        <v>32.5</v>
      </c>
      <c r="E87">
        <v>12.6111</v>
      </c>
      <c r="F87">
        <v>0</v>
      </c>
      <c r="G87">
        <v>15.99</v>
      </c>
      <c r="H87">
        <v>52254669</v>
      </c>
    </row>
    <row r="88" spans="1:8">
      <c r="A88" s="43">
        <v>45289</v>
      </c>
      <c r="B88" t="s">
        <v>231</v>
      </c>
      <c r="C88">
        <v>21.5</v>
      </c>
      <c r="D88">
        <v>27.5</v>
      </c>
      <c r="E88">
        <v>711.59490000000005</v>
      </c>
      <c r="F88">
        <v>0</v>
      </c>
      <c r="G88">
        <v>668.72</v>
      </c>
      <c r="H88">
        <v>2061759</v>
      </c>
    </row>
    <row r="89" spans="1:8">
      <c r="A89" s="43">
        <v>45289</v>
      </c>
      <c r="B89" t="s">
        <v>232</v>
      </c>
      <c r="C89">
        <v>60</v>
      </c>
      <c r="D89">
        <v>60</v>
      </c>
      <c r="E89">
        <v>29.882000000000001</v>
      </c>
      <c r="F89">
        <v>0</v>
      </c>
      <c r="G89">
        <v>30</v>
      </c>
      <c r="H89">
        <v>2772000</v>
      </c>
    </row>
    <row r="90" spans="1:8">
      <c r="A90" s="43">
        <v>45289</v>
      </c>
      <c r="B90" t="s">
        <v>233</v>
      </c>
      <c r="C90">
        <v>25</v>
      </c>
      <c r="D90">
        <v>32.5</v>
      </c>
      <c r="E90">
        <v>150.91759999999999</v>
      </c>
      <c r="F90">
        <v>0</v>
      </c>
      <c r="G90">
        <v>155.86000000000001</v>
      </c>
      <c r="H90">
        <v>3187200</v>
      </c>
    </row>
    <row r="91" spans="1:8">
      <c r="A91" s="43">
        <v>45289</v>
      </c>
      <c r="B91" t="s">
        <v>234</v>
      </c>
      <c r="C91">
        <v>26</v>
      </c>
      <c r="D91">
        <v>32.5</v>
      </c>
      <c r="E91">
        <v>5.6981000000000002</v>
      </c>
      <c r="F91">
        <v>0</v>
      </c>
      <c r="G91">
        <v>5.7</v>
      </c>
      <c r="H91">
        <v>205227009</v>
      </c>
    </row>
    <row r="92" spans="1:8">
      <c r="A92" s="43">
        <v>45289</v>
      </c>
      <c r="B92" t="s">
        <v>235</v>
      </c>
      <c r="C92">
        <v>60</v>
      </c>
      <c r="D92">
        <v>60</v>
      </c>
      <c r="E92">
        <v>12.918900000000001</v>
      </c>
      <c r="F92">
        <v>0.5</v>
      </c>
      <c r="G92">
        <v>14.7</v>
      </c>
      <c r="H92">
        <v>3700000</v>
      </c>
    </row>
    <row r="93" spans="1:8">
      <c r="A93" s="43">
        <v>45289</v>
      </c>
      <c r="B93" t="s">
        <v>236</v>
      </c>
      <c r="C93">
        <v>60</v>
      </c>
      <c r="D93">
        <v>60</v>
      </c>
      <c r="E93">
        <v>6.0312999999999999</v>
      </c>
      <c r="F93">
        <v>0</v>
      </c>
      <c r="G93">
        <v>8</v>
      </c>
      <c r="H93">
        <v>9894222</v>
      </c>
    </row>
    <row r="94" spans="1:8">
      <c r="A94" s="43">
        <v>45289</v>
      </c>
      <c r="B94" t="s">
        <v>237</v>
      </c>
      <c r="C94">
        <v>14</v>
      </c>
      <c r="D94">
        <v>25</v>
      </c>
      <c r="E94">
        <v>94.265000000000001</v>
      </c>
      <c r="F94">
        <v>1</v>
      </c>
      <c r="G94">
        <v>99.47</v>
      </c>
      <c r="H94">
        <v>26951077</v>
      </c>
    </row>
    <row r="95" spans="1:8">
      <c r="A95" s="43">
        <v>45289</v>
      </c>
      <c r="B95" t="s">
        <v>238</v>
      </c>
      <c r="C95">
        <v>11.5</v>
      </c>
      <c r="D95">
        <v>22.5</v>
      </c>
      <c r="E95">
        <v>58.700099999999999</v>
      </c>
      <c r="F95">
        <v>1</v>
      </c>
      <c r="G95">
        <v>80.540000000000006</v>
      </c>
      <c r="H95">
        <v>722426520</v>
      </c>
    </row>
    <row r="96" spans="1:8">
      <c r="A96" s="43">
        <v>45289</v>
      </c>
      <c r="B96" t="s">
        <v>239</v>
      </c>
      <c r="C96">
        <v>12.5</v>
      </c>
      <c r="D96">
        <v>17.5</v>
      </c>
      <c r="E96">
        <v>52.385899999999999</v>
      </c>
      <c r="F96">
        <v>2</v>
      </c>
      <c r="G96">
        <v>73.52</v>
      </c>
      <c r="H96">
        <v>285397499</v>
      </c>
    </row>
    <row r="97" spans="1:8">
      <c r="A97" s="43">
        <v>45289</v>
      </c>
      <c r="B97" t="s">
        <v>240</v>
      </c>
      <c r="C97">
        <v>26</v>
      </c>
      <c r="D97">
        <v>32.5</v>
      </c>
      <c r="E97">
        <v>7.0347999999999997</v>
      </c>
      <c r="F97">
        <v>0.5</v>
      </c>
      <c r="G97">
        <v>6.72</v>
      </c>
      <c r="H97">
        <v>120000000</v>
      </c>
    </row>
    <row r="98" spans="1:8">
      <c r="A98" s="43">
        <v>45289</v>
      </c>
      <c r="B98" t="s">
        <v>241</v>
      </c>
      <c r="C98">
        <v>15</v>
      </c>
      <c r="D98">
        <v>22.5</v>
      </c>
      <c r="E98">
        <v>9.8742999999999999</v>
      </c>
      <c r="F98">
        <v>2</v>
      </c>
      <c r="G98">
        <v>11.81</v>
      </c>
      <c r="H98">
        <v>6330000</v>
      </c>
    </row>
    <row r="99" spans="1:8">
      <c r="A99" s="43">
        <v>45289</v>
      </c>
      <c r="B99" t="s">
        <v>242</v>
      </c>
      <c r="C99">
        <v>28</v>
      </c>
      <c r="D99">
        <v>32.5</v>
      </c>
      <c r="E99">
        <v>422.17849999999999</v>
      </c>
      <c r="F99">
        <v>0</v>
      </c>
      <c r="G99">
        <v>373</v>
      </c>
      <c r="H99">
        <v>1848900</v>
      </c>
    </row>
    <row r="100" spans="1:8">
      <c r="A100" s="43">
        <v>45289</v>
      </c>
      <c r="B100" t="s">
        <v>243</v>
      </c>
      <c r="C100">
        <v>21.5</v>
      </c>
      <c r="D100">
        <v>27.5</v>
      </c>
      <c r="E100">
        <v>161.42230000000001</v>
      </c>
      <c r="F100">
        <v>0</v>
      </c>
      <c r="G100">
        <v>185.2</v>
      </c>
      <c r="H100">
        <v>12267068</v>
      </c>
    </row>
    <row r="101" spans="1:8">
      <c r="A101" s="43">
        <v>45289</v>
      </c>
      <c r="B101" t="s">
        <v>244</v>
      </c>
      <c r="C101">
        <v>25</v>
      </c>
      <c r="D101">
        <v>32.5</v>
      </c>
      <c r="E101">
        <v>473.59390000000002</v>
      </c>
      <c r="F101">
        <v>0</v>
      </c>
      <c r="G101">
        <v>478.95</v>
      </c>
      <c r="H101">
        <v>1736230</v>
      </c>
    </row>
    <row r="102" spans="1:8">
      <c r="A102" s="43">
        <v>45289</v>
      </c>
      <c r="B102" t="s">
        <v>245</v>
      </c>
      <c r="C102">
        <v>60</v>
      </c>
      <c r="D102">
        <v>60</v>
      </c>
      <c r="E102">
        <v>8.0094999999999992</v>
      </c>
      <c r="F102">
        <v>0</v>
      </c>
      <c r="G102">
        <v>8</v>
      </c>
      <c r="H102">
        <v>2068135</v>
      </c>
    </row>
    <row r="103" spans="1:8">
      <c r="A103" s="43">
        <v>45289</v>
      </c>
      <c r="B103" t="s">
        <v>246</v>
      </c>
      <c r="C103">
        <v>60</v>
      </c>
      <c r="D103">
        <v>60</v>
      </c>
      <c r="E103">
        <v>593.44479999999999</v>
      </c>
      <c r="F103">
        <v>0</v>
      </c>
      <c r="G103">
        <v>540</v>
      </c>
      <c r="H103">
        <v>1029200</v>
      </c>
    </row>
    <row r="104" spans="1:8">
      <c r="A104" s="43">
        <v>45289</v>
      </c>
      <c r="B104" t="s">
        <v>247</v>
      </c>
      <c r="C104">
        <v>22</v>
      </c>
      <c r="D104">
        <v>27.5</v>
      </c>
      <c r="E104">
        <v>6.2195999999999998</v>
      </c>
      <c r="F104">
        <v>0</v>
      </c>
      <c r="G104">
        <v>6.51</v>
      </c>
      <c r="H104">
        <v>26250000</v>
      </c>
    </row>
    <row r="105" spans="1:8">
      <c r="A105" s="43">
        <v>45289</v>
      </c>
      <c r="B105" t="s">
        <v>248</v>
      </c>
      <c r="C105">
        <v>60</v>
      </c>
      <c r="D105">
        <v>60</v>
      </c>
      <c r="E105">
        <v>33.972999999999999</v>
      </c>
      <c r="F105">
        <v>0</v>
      </c>
      <c r="G105">
        <v>45</v>
      </c>
      <c r="H105">
        <v>10197057</v>
      </c>
    </row>
    <row r="106" spans="1:8">
      <c r="A106" s="43">
        <v>45289</v>
      </c>
      <c r="B106" t="s">
        <v>249</v>
      </c>
      <c r="C106">
        <v>13</v>
      </c>
      <c r="D106">
        <v>17.5</v>
      </c>
      <c r="E106">
        <v>83.826700000000002</v>
      </c>
      <c r="F106">
        <v>2</v>
      </c>
      <c r="G106">
        <v>115.03</v>
      </c>
      <c r="H106">
        <v>667914508</v>
      </c>
    </row>
    <row r="107" spans="1:8">
      <c r="A107" s="43">
        <v>45289</v>
      </c>
      <c r="B107" t="s">
        <v>250</v>
      </c>
      <c r="C107">
        <v>36.5</v>
      </c>
      <c r="D107">
        <v>42.5</v>
      </c>
      <c r="E107">
        <v>6.1879999999999997</v>
      </c>
      <c r="F107">
        <v>0.5</v>
      </c>
      <c r="G107">
        <v>6.54</v>
      </c>
      <c r="H107">
        <v>106919105</v>
      </c>
    </row>
    <row r="108" spans="1:8">
      <c r="A108" s="43">
        <v>45289</v>
      </c>
      <c r="B108" t="s">
        <v>251</v>
      </c>
      <c r="C108">
        <v>60</v>
      </c>
      <c r="D108">
        <v>60</v>
      </c>
      <c r="E108">
        <v>0</v>
      </c>
      <c r="F108">
        <v>0</v>
      </c>
      <c r="G108">
        <v>0.56000000000000005</v>
      </c>
      <c r="H108">
        <v>116743560</v>
      </c>
    </row>
    <row r="109" spans="1:8">
      <c r="A109" s="43">
        <v>45289</v>
      </c>
      <c r="B109" t="s">
        <v>252</v>
      </c>
      <c r="C109">
        <v>12</v>
      </c>
      <c r="D109">
        <v>15</v>
      </c>
      <c r="E109">
        <v>50.642699999999998</v>
      </c>
      <c r="F109">
        <v>2</v>
      </c>
      <c r="G109">
        <v>72</v>
      </c>
      <c r="H109">
        <v>280289373</v>
      </c>
    </row>
    <row r="110" spans="1:8">
      <c r="A110" s="43">
        <v>45289</v>
      </c>
      <c r="B110" t="s">
        <v>253</v>
      </c>
      <c r="C110">
        <v>22.5</v>
      </c>
      <c r="D110">
        <v>27.5</v>
      </c>
      <c r="E110">
        <v>10.866899999999999</v>
      </c>
      <c r="F110">
        <v>0</v>
      </c>
      <c r="G110">
        <v>14.25</v>
      </c>
      <c r="H110">
        <v>131626261</v>
      </c>
    </row>
    <row r="111" spans="1:8">
      <c r="A111" s="43">
        <v>45289</v>
      </c>
      <c r="B111" t="s">
        <v>254</v>
      </c>
      <c r="C111">
        <v>26</v>
      </c>
      <c r="D111">
        <v>32.5</v>
      </c>
      <c r="E111">
        <v>296.33429999999998</v>
      </c>
      <c r="F111">
        <v>0</v>
      </c>
      <c r="G111">
        <v>270</v>
      </c>
      <c r="H111">
        <v>195000</v>
      </c>
    </row>
    <row r="112" spans="1:8">
      <c r="A112" s="43">
        <v>45289</v>
      </c>
      <c r="B112" t="s">
        <v>255</v>
      </c>
      <c r="C112">
        <v>25.5</v>
      </c>
      <c r="D112">
        <v>40</v>
      </c>
      <c r="E112">
        <v>88.780199999999994</v>
      </c>
      <c r="F112">
        <v>0.2</v>
      </c>
      <c r="G112">
        <v>96.22</v>
      </c>
      <c r="H112">
        <v>27485392</v>
      </c>
    </row>
    <row r="113" spans="1:8">
      <c r="A113" s="43">
        <v>45289</v>
      </c>
      <c r="B113" t="s">
        <v>256</v>
      </c>
      <c r="C113">
        <v>60</v>
      </c>
      <c r="D113">
        <v>60</v>
      </c>
      <c r="E113">
        <v>0</v>
      </c>
      <c r="F113">
        <v>0</v>
      </c>
      <c r="G113">
        <v>6.49</v>
      </c>
      <c r="H113">
        <v>2400000</v>
      </c>
    </row>
    <row r="114" spans="1:8">
      <c r="A114" s="43">
        <v>45289</v>
      </c>
      <c r="B114" t="s">
        <v>257</v>
      </c>
      <c r="C114">
        <v>60</v>
      </c>
      <c r="D114">
        <v>60</v>
      </c>
      <c r="E114">
        <v>0</v>
      </c>
      <c r="F114">
        <v>0</v>
      </c>
      <c r="G114">
        <v>4</v>
      </c>
      <c r="H114">
        <v>2500000</v>
      </c>
    </row>
    <row r="115" spans="1:8">
      <c r="A115" s="43">
        <v>45289</v>
      </c>
      <c r="B115" t="s">
        <v>258</v>
      </c>
      <c r="C115">
        <v>60</v>
      </c>
      <c r="D115">
        <v>60</v>
      </c>
      <c r="E115">
        <v>0</v>
      </c>
      <c r="F115">
        <v>0</v>
      </c>
      <c r="G115">
        <v>0.79</v>
      </c>
      <c r="H115">
        <v>1156103</v>
      </c>
    </row>
    <row r="116" spans="1:8">
      <c r="A116" s="43">
        <v>45289</v>
      </c>
      <c r="B116" t="s">
        <v>259</v>
      </c>
      <c r="C116">
        <v>13.5</v>
      </c>
      <c r="D116">
        <v>17.5</v>
      </c>
      <c r="E116">
        <v>146.9074</v>
      </c>
      <c r="F116">
        <v>2</v>
      </c>
      <c r="G116">
        <v>176.71</v>
      </c>
      <c r="H116">
        <v>211262985</v>
      </c>
    </row>
    <row r="117" spans="1:8">
      <c r="A117" s="43">
        <v>45289</v>
      </c>
      <c r="B117" t="s">
        <v>260</v>
      </c>
      <c r="C117">
        <v>29</v>
      </c>
      <c r="D117">
        <v>32.5</v>
      </c>
      <c r="E117">
        <v>6.7680999999999996</v>
      </c>
      <c r="F117">
        <v>0</v>
      </c>
      <c r="G117">
        <v>7.42</v>
      </c>
      <c r="H117">
        <v>599472408</v>
      </c>
    </row>
    <row r="118" spans="1:8">
      <c r="A118" s="43">
        <v>45289</v>
      </c>
      <c r="B118" t="s">
        <v>261</v>
      </c>
      <c r="C118">
        <v>60</v>
      </c>
      <c r="D118">
        <v>60</v>
      </c>
      <c r="E118">
        <v>4.1563999999999997</v>
      </c>
      <c r="F118">
        <v>0</v>
      </c>
      <c r="G118">
        <v>4.0999999999999996</v>
      </c>
      <c r="H118">
        <v>15821019</v>
      </c>
    </row>
    <row r="119" spans="1:8">
      <c r="A119" s="43">
        <v>45289</v>
      </c>
      <c r="B119" t="s">
        <v>262</v>
      </c>
      <c r="C119">
        <v>60</v>
      </c>
      <c r="D119">
        <v>60</v>
      </c>
      <c r="E119">
        <v>15.5182</v>
      </c>
      <c r="F119">
        <v>0</v>
      </c>
      <c r="G119">
        <v>15.64</v>
      </c>
      <c r="H119">
        <v>800000</v>
      </c>
    </row>
    <row r="120" spans="1:8">
      <c r="A120" s="43">
        <v>45289</v>
      </c>
      <c r="B120" t="s">
        <v>263</v>
      </c>
      <c r="C120">
        <v>22.5</v>
      </c>
      <c r="D120">
        <v>27.5</v>
      </c>
      <c r="E120">
        <v>9.9232999999999993</v>
      </c>
      <c r="F120">
        <v>0</v>
      </c>
      <c r="G120">
        <v>9.4700000000000006</v>
      </c>
      <c r="H120">
        <v>12472121</v>
      </c>
    </row>
    <row r="121" spans="1:8">
      <c r="A121" s="43">
        <v>45289</v>
      </c>
      <c r="B121" t="s">
        <v>131</v>
      </c>
      <c r="C121">
        <v>24.5</v>
      </c>
      <c r="D121">
        <v>27.5</v>
      </c>
      <c r="E121">
        <v>68.386499999999998</v>
      </c>
      <c r="F121">
        <v>0</v>
      </c>
      <c r="G121">
        <v>84.5</v>
      </c>
      <c r="H121">
        <v>6251739</v>
      </c>
    </row>
    <row r="122" spans="1:8">
      <c r="A122" s="43">
        <v>45289</v>
      </c>
      <c r="B122" t="s">
        <v>264</v>
      </c>
      <c r="C122">
        <v>20</v>
      </c>
      <c r="D122">
        <v>27.5</v>
      </c>
      <c r="E122">
        <v>16.117899999999999</v>
      </c>
      <c r="F122">
        <v>0</v>
      </c>
      <c r="G122">
        <v>16.5</v>
      </c>
      <c r="H122">
        <v>28955051</v>
      </c>
    </row>
    <row r="123" spans="1:8">
      <c r="A123" s="43">
        <v>45289</v>
      </c>
      <c r="B123" t="s">
        <v>265</v>
      </c>
      <c r="C123">
        <v>27.5</v>
      </c>
      <c r="D123">
        <v>32.5</v>
      </c>
      <c r="E123">
        <v>549.76900000000001</v>
      </c>
      <c r="F123">
        <v>0</v>
      </c>
      <c r="G123">
        <v>501.92</v>
      </c>
      <c r="H123">
        <v>12000000</v>
      </c>
    </row>
    <row r="124" spans="1:8">
      <c r="A124" s="43">
        <v>45289</v>
      </c>
      <c r="B124" t="s">
        <v>266</v>
      </c>
      <c r="C124">
        <v>36.5</v>
      </c>
      <c r="D124">
        <v>50</v>
      </c>
      <c r="E124">
        <v>3.9411999999999998</v>
      </c>
      <c r="F124">
        <v>0.2</v>
      </c>
      <c r="G124">
        <v>5.26</v>
      </c>
      <c r="H124">
        <v>2761519425</v>
      </c>
    </row>
    <row r="125" spans="1:8">
      <c r="A125" s="43">
        <v>45289</v>
      </c>
      <c r="B125" t="s">
        <v>267</v>
      </c>
      <c r="C125">
        <v>33.5</v>
      </c>
      <c r="D125">
        <v>42.5</v>
      </c>
      <c r="E125">
        <v>138.5145</v>
      </c>
      <c r="F125">
        <v>0</v>
      </c>
      <c r="G125">
        <v>139.80000000000001</v>
      </c>
      <c r="H125">
        <v>1815000</v>
      </c>
    </row>
    <row r="126" spans="1:8">
      <c r="A126" s="43">
        <v>45289</v>
      </c>
      <c r="B126" t="s">
        <v>268</v>
      </c>
      <c r="C126">
        <v>29</v>
      </c>
      <c r="D126">
        <v>32.5</v>
      </c>
      <c r="E126">
        <v>129.34370000000001</v>
      </c>
      <c r="F126">
        <v>0</v>
      </c>
      <c r="G126">
        <v>195.49</v>
      </c>
      <c r="H126">
        <v>7333838</v>
      </c>
    </row>
    <row r="127" spans="1:8">
      <c r="A127" s="43">
        <v>45289</v>
      </c>
      <c r="B127" t="s">
        <v>269</v>
      </c>
      <c r="C127">
        <v>60</v>
      </c>
      <c r="D127">
        <v>60</v>
      </c>
      <c r="E127">
        <v>33.644100000000002</v>
      </c>
      <c r="F127">
        <v>0</v>
      </c>
      <c r="G127">
        <v>35.47</v>
      </c>
      <c r="H127">
        <v>1350000</v>
      </c>
    </row>
    <row r="128" spans="1:8">
      <c r="A128" s="43">
        <v>45289</v>
      </c>
      <c r="B128" t="s">
        <v>270</v>
      </c>
      <c r="C128">
        <v>11.5</v>
      </c>
      <c r="D128">
        <v>22.5</v>
      </c>
      <c r="E128">
        <v>23.616900000000001</v>
      </c>
      <c r="F128">
        <v>1</v>
      </c>
      <c r="G128">
        <v>23.63</v>
      </c>
      <c r="H128">
        <v>417917500</v>
      </c>
    </row>
    <row r="129" spans="1:8">
      <c r="A129" s="43">
        <v>45289</v>
      </c>
      <c r="B129" t="s">
        <v>271</v>
      </c>
      <c r="C129">
        <v>10</v>
      </c>
      <c r="D129">
        <v>15</v>
      </c>
      <c r="E129">
        <v>104.8485</v>
      </c>
      <c r="F129">
        <v>2</v>
      </c>
      <c r="G129">
        <v>113.19</v>
      </c>
      <c r="H129">
        <v>699731036</v>
      </c>
    </row>
    <row r="130" spans="1:8">
      <c r="A130" s="43">
        <v>45289</v>
      </c>
      <c r="B130" t="s">
        <v>272</v>
      </c>
      <c r="C130">
        <v>13</v>
      </c>
      <c r="D130">
        <v>17.5</v>
      </c>
      <c r="E130">
        <v>21.450800000000001</v>
      </c>
      <c r="F130">
        <v>2</v>
      </c>
      <c r="G130">
        <v>22.58</v>
      </c>
      <c r="H130">
        <v>151935493</v>
      </c>
    </row>
    <row r="131" spans="1:8">
      <c r="A131" s="43">
        <v>45289</v>
      </c>
      <c r="B131" t="s">
        <v>129</v>
      </c>
      <c r="C131">
        <v>14</v>
      </c>
      <c r="D131">
        <v>17.5</v>
      </c>
      <c r="E131">
        <v>21.776299999999999</v>
      </c>
      <c r="F131">
        <v>2</v>
      </c>
      <c r="G131">
        <v>31.9</v>
      </c>
      <c r="H131">
        <v>451938500</v>
      </c>
    </row>
    <row r="132" spans="1:8">
      <c r="A132" s="43">
        <v>45289</v>
      </c>
      <c r="B132" t="s">
        <v>273</v>
      </c>
      <c r="C132">
        <v>20</v>
      </c>
      <c r="D132">
        <v>27.5</v>
      </c>
      <c r="E132">
        <v>33.876300000000001</v>
      </c>
      <c r="F132">
        <v>0</v>
      </c>
      <c r="G132">
        <v>39.89</v>
      </c>
      <c r="H132">
        <v>4322741</v>
      </c>
    </row>
    <row r="133" spans="1:8">
      <c r="A133" s="43">
        <v>45289</v>
      </c>
      <c r="B133" t="s">
        <v>274</v>
      </c>
      <c r="C133">
        <v>60</v>
      </c>
      <c r="D133">
        <v>60</v>
      </c>
      <c r="E133">
        <v>2077.3858</v>
      </c>
      <c r="F133">
        <v>0</v>
      </c>
      <c r="G133">
        <v>1460</v>
      </c>
      <c r="H133">
        <v>2851</v>
      </c>
    </row>
    <row r="134" spans="1:8">
      <c r="A134" s="43">
        <v>45289</v>
      </c>
      <c r="B134" t="s">
        <v>275</v>
      </c>
      <c r="C134">
        <v>10</v>
      </c>
      <c r="D134">
        <v>15</v>
      </c>
      <c r="E134">
        <v>434.56889999999999</v>
      </c>
      <c r="F134">
        <v>2</v>
      </c>
      <c r="G134">
        <v>423.56</v>
      </c>
      <c r="H134">
        <v>174154620</v>
      </c>
    </row>
    <row r="135" spans="1:8">
      <c r="A135" s="43">
        <v>45289</v>
      </c>
      <c r="B135" t="s">
        <v>276</v>
      </c>
      <c r="C135">
        <v>60</v>
      </c>
      <c r="D135">
        <v>60</v>
      </c>
      <c r="E135">
        <v>132.79650000000001</v>
      </c>
      <c r="F135">
        <v>0</v>
      </c>
      <c r="G135">
        <v>261.89999999999998</v>
      </c>
      <c r="H135">
        <v>50000</v>
      </c>
    </row>
    <row r="136" spans="1:8">
      <c r="A136" s="43">
        <v>45289</v>
      </c>
      <c r="B136" t="s">
        <v>277</v>
      </c>
      <c r="C136">
        <v>22.5</v>
      </c>
      <c r="D136">
        <v>27.5</v>
      </c>
      <c r="E136">
        <v>26.626000000000001</v>
      </c>
      <c r="F136">
        <v>0</v>
      </c>
      <c r="G136">
        <v>26.19</v>
      </c>
      <c r="H136">
        <v>34801200</v>
      </c>
    </row>
    <row r="137" spans="1:8">
      <c r="A137" s="43">
        <v>45289</v>
      </c>
      <c r="B137" t="s">
        <v>278</v>
      </c>
      <c r="C137">
        <v>60</v>
      </c>
      <c r="D137">
        <v>60</v>
      </c>
      <c r="E137">
        <v>3.1966000000000001</v>
      </c>
      <c r="F137">
        <v>0</v>
      </c>
      <c r="G137">
        <v>3.26</v>
      </c>
      <c r="H137">
        <v>2150000</v>
      </c>
    </row>
    <row r="138" spans="1:8">
      <c r="A138" s="43">
        <v>45289</v>
      </c>
      <c r="B138" t="s">
        <v>279</v>
      </c>
      <c r="C138">
        <v>15</v>
      </c>
      <c r="D138">
        <v>30</v>
      </c>
      <c r="E138">
        <v>245.9332</v>
      </c>
      <c r="F138">
        <v>1</v>
      </c>
      <c r="G138">
        <v>321.13</v>
      </c>
      <c r="H138">
        <v>26240135</v>
      </c>
    </row>
    <row r="139" spans="1:8">
      <c r="A139" s="43">
        <v>45289</v>
      </c>
      <c r="B139" t="s">
        <v>280</v>
      </c>
      <c r="C139">
        <v>16</v>
      </c>
      <c r="D139">
        <v>22.5</v>
      </c>
      <c r="E139">
        <v>21.148800000000001</v>
      </c>
      <c r="F139">
        <v>2</v>
      </c>
      <c r="G139">
        <v>29.19</v>
      </c>
      <c r="H139">
        <v>223956138</v>
      </c>
    </row>
    <row r="140" spans="1:8">
      <c r="A140" s="43">
        <v>45289</v>
      </c>
      <c r="B140" t="s">
        <v>281</v>
      </c>
      <c r="C140">
        <v>33.5</v>
      </c>
      <c r="D140">
        <v>42.5</v>
      </c>
      <c r="E140">
        <v>11.8367</v>
      </c>
      <c r="F140">
        <v>0</v>
      </c>
      <c r="G140">
        <v>13.63</v>
      </c>
      <c r="H140">
        <v>49634663</v>
      </c>
    </row>
    <row r="141" spans="1:8">
      <c r="A141" s="43">
        <v>45289</v>
      </c>
      <c r="B141" t="s">
        <v>282</v>
      </c>
      <c r="C141">
        <v>18</v>
      </c>
      <c r="D141">
        <v>22.5</v>
      </c>
      <c r="E141">
        <v>125.0052</v>
      </c>
      <c r="F141">
        <v>0</v>
      </c>
      <c r="G141">
        <v>140.27000000000001</v>
      </c>
      <c r="H141">
        <v>28446472</v>
      </c>
    </row>
    <row r="142" spans="1:8">
      <c r="A142" s="43">
        <v>45289</v>
      </c>
      <c r="B142" t="s">
        <v>283</v>
      </c>
      <c r="C142">
        <v>60</v>
      </c>
      <c r="D142">
        <v>60</v>
      </c>
      <c r="E142">
        <v>40.236899999999999</v>
      </c>
      <c r="F142">
        <v>0</v>
      </c>
      <c r="G142">
        <v>37.93</v>
      </c>
      <c r="H142">
        <v>5290670</v>
      </c>
    </row>
    <row r="143" spans="1:8">
      <c r="A143" s="43">
        <v>45289</v>
      </c>
      <c r="B143" t="s">
        <v>284</v>
      </c>
      <c r="C143">
        <v>13.5</v>
      </c>
      <c r="D143">
        <v>17.5</v>
      </c>
      <c r="E143">
        <v>21.927700000000002</v>
      </c>
      <c r="F143">
        <v>2</v>
      </c>
      <c r="G143">
        <v>27.97</v>
      </c>
      <c r="H143">
        <v>220408163</v>
      </c>
    </row>
    <row r="144" spans="1:8">
      <c r="A144" s="43">
        <v>45289</v>
      </c>
      <c r="B144" t="s">
        <v>285</v>
      </c>
      <c r="C144">
        <v>28</v>
      </c>
      <c r="D144">
        <v>32.5</v>
      </c>
      <c r="E144">
        <v>56.251100000000001</v>
      </c>
      <c r="F144">
        <v>0</v>
      </c>
      <c r="G144">
        <v>85.99</v>
      </c>
      <c r="H144">
        <v>4804438</v>
      </c>
    </row>
    <row r="145" spans="1:8">
      <c r="A145" s="43">
        <v>45289</v>
      </c>
      <c r="B145" t="s">
        <v>286</v>
      </c>
      <c r="C145">
        <v>60</v>
      </c>
      <c r="D145">
        <v>60</v>
      </c>
      <c r="E145">
        <v>0</v>
      </c>
      <c r="F145">
        <v>0</v>
      </c>
      <c r="G145">
        <v>1.9</v>
      </c>
      <c r="H145">
        <v>4500168</v>
      </c>
    </row>
    <row r="146" spans="1:8">
      <c r="A146" s="43">
        <v>45289</v>
      </c>
      <c r="B146" t="s">
        <v>287</v>
      </c>
      <c r="C146">
        <v>60</v>
      </c>
      <c r="D146">
        <v>60</v>
      </c>
      <c r="E146">
        <v>0</v>
      </c>
      <c r="F146">
        <v>0</v>
      </c>
      <c r="G146">
        <v>7</v>
      </c>
      <c r="H146">
        <v>114000</v>
      </c>
    </row>
    <row r="147" spans="1:8">
      <c r="A147" s="43">
        <v>45289</v>
      </c>
      <c r="B147" t="s">
        <v>288</v>
      </c>
      <c r="C147">
        <v>36.5</v>
      </c>
      <c r="D147">
        <v>50</v>
      </c>
      <c r="E147">
        <v>5.5072000000000001</v>
      </c>
      <c r="F147">
        <v>0.2</v>
      </c>
      <c r="G147">
        <v>6.67</v>
      </c>
      <c r="H147">
        <v>803741747</v>
      </c>
    </row>
    <row r="148" spans="1:8">
      <c r="A148" s="43">
        <v>45289</v>
      </c>
      <c r="B148" t="s">
        <v>289</v>
      </c>
      <c r="C148">
        <v>60</v>
      </c>
      <c r="D148">
        <v>60</v>
      </c>
      <c r="E148">
        <v>4.6447000000000003</v>
      </c>
      <c r="F148">
        <v>0</v>
      </c>
      <c r="G148">
        <v>5.19</v>
      </c>
      <c r="H148">
        <v>7938000</v>
      </c>
    </row>
    <row r="149" spans="1:8">
      <c r="A149" s="43">
        <v>45289</v>
      </c>
      <c r="B149" t="s">
        <v>290</v>
      </c>
      <c r="C149">
        <v>16.5</v>
      </c>
      <c r="D149">
        <v>22.5</v>
      </c>
      <c r="E149">
        <v>42.0548</v>
      </c>
      <c r="F149">
        <v>0</v>
      </c>
      <c r="G149">
        <v>50.3</v>
      </c>
      <c r="H149">
        <v>35000000</v>
      </c>
    </row>
    <row r="150" spans="1:8">
      <c r="A150" s="43">
        <v>45289</v>
      </c>
      <c r="B150" t="s">
        <v>291</v>
      </c>
      <c r="C150">
        <v>56.5</v>
      </c>
      <c r="D150">
        <v>60</v>
      </c>
      <c r="E150">
        <v>5.6868999999999996</v>
      </c>
      <c r="F150">
        <v>0</v>
      </c>
      <c r="G150">
        <v>6.63</v>
      </c>
      <c r="H150">
        <v>22525802</v>
      </c>
    </row>
    <row r="151" spans="1:8">
      <c r="A151" s="43">
        <v>45289</v>
      </c>
      <c r="B151" t="s">
        <v>292</v>
      </c>
      <c r="C151">
        <v>60</v>
      </c>
      <c r="D151">
        <v>60</v>
      </c>
      <c r="E151">
        <v>5.9501999999999997</v>
      </c>
      <c r="F151">
        <v>0</v>
      </c>
      <c r="G151">
        <v>6.3</v>
      </c>
      <c r="H151">
        <v>7274700</v>
      </c>
    </row>
    <row r="152" spans="1:8">
      <c r="A152" s="43">
        <v>45289</v>
      </c>
      <c r="B152" t="s">
        <v>293</v>
      </c>
      <c r="C152">
        <v>17.5</v>
      </c>
      <c r="D152">
        <v>22.5</v>
      </c>
      <c r="E152">
        <v>42.3093</v>
      </c>
      <c r="F152">
        <v>0</v>
      </c>
      <c r="G152">
        <v>41.5</v>
      </c>
      <c r="H152">
        <v>29883135</v>
      </c>
    </row>
    <row r="153" spans="1:8">
      <c r="A153" s="43">
        <v>45289</v>
      </c>
      <c r="B153" t="s">
        <v>294</v>
      </c>
      <c r="C153">
        <v>60</v>
      </c>
      <c r="D153">
        <v>60</v>
      </c>
      <c r="E153">
        <v>5.8960999999999997</v>
      </c>
      <c r="F153">
        <v>0</v>
      </c>
      <c r="G153">
        <v>5.99</v>
      </c>
      <c r="H153">
        <v>4640145</v>
      </c>
    </row>
    <row r="154" spans="1:8">
      <c r="A154" s="43">
        <v>45289</v>
      </c>
      <c r="B154" t="s">
        <v>295</v>
      </c>
      <c r="C154">
        <v>28.5</v>
      </c>
      <c r="D154">
        <v>32.5</v>
      </c>
      <c r="E154">
        <v>7.4875999999999996</v>
      </c>
      <c r="F154">
        <v>0</v>
      </c>
      <c r="G154">
        <v>8.39</v>
      </c>
      <c r="H154">
        <v>40182796</v>
      </c>
    </row>
    <row r="155" spans="1:8">
      <c r="A155" s="43">
        <v>45289</v>
      </c>
      <c r="B155" t="s">
        <v>296</v>
      </c>
      <c r="C155">
        <v>22.5</v>
      </c>
      <c r="D155">
        <v>27.5</v>
      </c>
      <c r="E155">
        <v>178.8871</v>
      </c>
      <c r="F155">
        <v>0.5</v>
      </c>
      <c r="G155">
        <v>234.23</v>
      </c>
      <c r="H155">
        <v>58758389</v>
      </c>
    </row>
    <row r="156" spans="1:8">
      <c r="A156" s="43">
        <v>45289</v>
      </c>
      <c r="B156" t="s">
        <v>297</v>
      </c>
      <c r="C156">
        <v>23.5</v>
      </c>
      <c r="D156">
        <v>27.5</v>
      </c>
      <c r="E156">
        <v>71.681399999999996</v>
      </c>
      <c r="F156">
        <v>0</v>
      </c>
      <c r="G156">
        <v>72.02</v>
      </c>
      <c r="H156">
        <v>11048227</v>
      </c>
    </row>
    <row r="157" spans="1:8">
      <c r="A157" s="43">
        <v>45289</v>
      </c>
      <c r="B157" t="s">
        <v>298</v>
      </c>
      <c r="C157">
        <v>21</v>
      </c>
      <c r="D157">
        <v>27.5</v>
      </c>
      <c r="E157">
        <v>58.412199999999999</v>
      </c>
      <c r="F157">
        <v>0</v>
      </c>
      <c r="G157">
        <v>51.79</v>
      </c>
      <c r="H157">
        <v>20951050</v>
      </c>
    </row>
    <row r="158" spans="1:8">
      <c r="A158" s="43">
        <v>45289</v>
      </c>
      <c r="B158" t="s">
        <v>299</v>
      </c>
      <c r="C158">
        <v>30.5</v>
      </c>
      <c r="D158">
        <v>42.5</v>
      </c>
      <c r="E158">
        <v>7.7782999999999998</v>
      </c>
      <c r="F158">
        <v>0</v>
      </c>
      <c r="G158">
        <v>7.7</v>
      </c>
      <c r="H158">
        <v>16666399</v>
      </c>
    </row>
    <row r="159" spans="1:8">
      <c r="A159" s="43">
        <v>45289</v>
      </c>
      <c r="B159" t="s">
        <v>134</v>
      </c>
      <c r="C159">
        <v>27</v>
      </c>
      <c r="D159">
        <v>32.5</v>
      </c>
      <c r="E159">
        <v>9.8449000000000009</v>
      </c>
      <c r="F159">
        <v>0</v>
      </c>
      <c r="G159">
        <v>10.09</v>
      </c>
      <c r="H159">
        <v>480885960</v>
      </c>
    </row>
    <row r="160" spans="1:8">
      <c r="A160" s="43">
        <v>45289</v>
      </c>
      <c r="B160" t="s">
        <v>300</v>
      </c>
      <c r="C160">
        <v>22</v>
      </c>
      <c r="D160">
        <v>27.5</v>
      </c>
      <c r="E160">
        <v>60.366100000000003</v>
      </c>
      <c r="F160">
        <v>0</v>
      </c>
      <c r="G160">
        <v>94.75</v>
      </c>
      <c r="H160">
        <v>53859891</v>
      </c>
    </row>
    <row r="161" spans="1:8">
      <c r="A161" s="43">
        <v>45289</v>
      </c>
      <c r="B161" t="s">
        <v>301</v>
      </c>
      <c r="C161">
        <v>41</v>
      </c>
      <c r="D161">
        <v>60</v>
      </c>
      <c r="E161">
        <v>9.6544000000000008</v>
      </c>
      <c r="F161">
        <v>0.5</v>
      </c>
      <c r="G161">
        <v>13.62</v>
      </c>
      <c r="H161">
        <v>215836500</v>
      </c>
    </row>
    <row r="162" spans="1:8">
      <c r="A162" s="43">
        <v>45289</v>
      </c>
      <c r="B162" t="s">
        <v>302</v>
      </c>
      <c r="C162">
        <v>15</v>
      </c>
      <c r="D162">
        <v>22.5</v>
      </c>
      <c r="E162">
        <v>11.4612</v>
      </c>
      <c r="F162">
        <v>2</v>
      </c>
      <c r="G162">
        <v>11.33</v>
      </c>
      <c r="H162">
        <v>336505696</v>
      </c>
    </row>
    <row r="163" spans="1:8">
      <c r="A163" s="43">
        <v>45289</v>
      </c>
      <c r="B163" t="s">
        <v>303</v>
      </c>
      <c r="C163">
        <v>40</v>
      </c>
      <c r="D163">
        <v>60</v>
      </c>
      <c r="E163">
        <v>6.1993</v>
      </c>
      <c r="F163">
        <v>0.5</v>
      </c>
      <c r="G163">
        <v>6.12</v>
      </c>
      <c r="H163">
        <v>121028336</v>
      </c>
    </row>
    <row r="164" spans="1:8">
      <c r="A164" s="43">
        <v>45289</v>
      </c>
      <c r="B164" t="s">
        <v>304</v>
      </c>
      <c r="C164">
        <v>10</v>
      </c>
      <c r="D164">
        <v>15</v>
      </c>
      <c r="E164">
        <v>279.68669999999997</v>
      </c>
      <c r="F164">
        <v>2</v>
      </c>
      <c r="G164">
        <v>294.91000000000003</v>
      </c>
      <c r="H164">
        <v>268313234</v>
      </c>
    </row>
    <row r="165" spans="1:8">
      <c r="A165" s="43">
        <v>45289</v>
      </c>
      <c r="B165" t="s">
        <v>305</v>
      </c>
      <c r="C165">
        <v>60</v>
      </c>
      <c r="D165">
        <v>60</v>
      </c>
      <c r="E165">
        <v>93.871499999999997</v>
      </c>
      <c r="F165">
        <v>0</v>
      </c>
      <c r="G165">
        <v>91.8</v>
      </c>
      <c r="H165">
        <v>3285000</v>
      </c>
    </row>
    <row r="166" spans="1:8">
      <c r="A166" s="43">
        <v>45289</v>
      </c>
      <c r="B166" t="s">
        <v>306</v>
      </c>
      <c r="C166">
        <v>22</v>
      </c>
      <c r="D166">
        <v>27.5</v>
      </c>
      <c r="E166">
        <v>323.60590000000002</v>
      </c>
      <c r="F166">
        <v>0</v>
      </c>
      <c r="G166">
        <v>335.48</v>
      </c>
      <c r="H166">
        <v>11065452</v>
      </c>
    </row>
    <row r="167" spans="1:8">
      <c r="A167" s="43">
        <v>45289</v>
      </c>
      <c r="B167" t="s">
        <v>307</v>
      </c>
      <c r="C167">
        <v>60</v>
      </c>
      <c r="D167">
        <v>60</v>
      </c>
      <c r="E167">
        <v>8.5338999999999992</v>
      </c>
      <c r="F167">
        <v>0</v>
      </c>
      <c r="G167">
        <v>9.35</v>
      </c>
      <c r="H167">
        <v>1449000</v>
      </c>
    </row>
    <row r="168" spans="1:8">
      <c r="A168" s="43">
        <v>45289</v>
      </c>
      <c r="B168" t="s">
        <v>308</v>
      </c>
      <c r="C168">
        <v>60</v>
      </c>
      <c r="D168">
        <v>60</v>
      </c>
      <c r="E168">
        <v>134.9067</v>
      </c>
      <c r="F168">
        <v>0</v>
      </c>
      <c r="G168">
        <v>125.81</v>
      </c>
      <c r="H168">
        <v>600000</v>
      </c>
    </row>
    <row r="169" spans="1:8">
      <c r="A169" s="43">
        <v>45289</v>
      </c>
      <c r="B169" t="s">
        <v>309</v>
      </c>
      <c r="C169">
        <v>60</v>
      </c>
      <c r="D169">
        <v>60</v>
      </c>
      <c r="E169">
        <v>0</v>
      </c>
      <c r="F169">
        <v>0</v>
      </c>
      <c r="G169">
        <v>1.4</v>
      </c>
      <c r="H169">
        <v>11712800</v>
      </c>
    </row>
    <row r="170" spans="1:8">
      <c r="A170" s="43">
        <v>45289</v>
      </c>
      <c r="B170" t="s">
        <v>310</v>
      </c>
      <c r="C170">
        <v>60</v>
      </c>
      <c r="D170">
        <v>60</v>
      </c>
      <c r="E170">
        <v>0</v>
      </c>
      <c r="F170">
        <v>0</v>
      </c>
      <c r="G170">
        <v>3.6</v>
      </c>
      <c r="H170">
        <v>3849469</v>
      </c>
    </row>
    <row r="171" spans="1:8">
      <c r="A171" s="43">
        <v>45289</v>
      </c>
      <c r="B171" t="s">
        <v>311</v>
      </c>
      <c r="C171">
        <v>60</v>
      </c>
      <c r="D171">
        <v>60</v>
      </c>
      <c r="E171">
        <v>0</v>
      </c>
      <c r="F171">
        <v>0</v>
      </c>
      <c r="G171">
        <v>3.49</v>
      </c>
      <c r="H171">
        <v>2681910</v>
      </c>
    </row>
    <row r="172" spans="1:8">
      <c r="A172" s="43">
        <v>45289</v>
      </c>
      <c r="B172" t="s">
        <v>312</v>
      </c>
      <c r="C172">
        <v>60</v>
      </c>
      <c r="D172">
        <v>60</v>
      </c>
      <c r="E172">
        <v>0</v>
      </c>
      <c r="F172">
        <v>0</v>
      </c>
      <c r="G172">
        <v>3.26</v>
      </c>
      <c r="H172">
        <v>3210000</v>
      </c>
    </row>
    <row r="173" spans="1:8">
      <c r="A173" s="43">
        <v>45289</v>
      </c>
      <c r="B173" t="s">
        <v>313</v>
      </c>
      <c r="C173">
        <v>60</v>
      </c>
      <c r="D173">
        <v>60</v>
      </c>
      <c r="E173">
        <v>0</v>
      </c>
      <c r="F173">
        <v>0</v>
      </c>
      <c r="G173">
        <v>12.76</v>
      </c>
      <c r="H173">
        <v>7885395</v>
      </c>
    </row>
    <row r="174" spans="1:8">
      <c r="A174" s="43">
        <v>45289</v>
      </c>
      <c r="B174" t="s">
        <v>314</v>
      </c>
      <c r="C174">
        <v>60</v>
      </c>
      <c r="D174">
        <v>60</v>
      </c>
      <c r="E174">
        <v>0</v>
      </c>
      <c r="F174">
        <v>0</v>
      </c>
      <c r="G174">
        <v>0.44</v>
      </c>
      <c r="H174">
        <v>51000000</v>
      </c>
    </row>
    <row r="175" spans="1:8">
      <c r="A175" s="43">
        <v>45289</v>
      </c>
      <c r="B175" t="s">
        <v>315</v>
      </c>
      <c r="C175">
        <v>18</v>
      </c>
      <c r="D175">
        <v>22.5</v>
      </c>
      <c r="E175">
        <v>16.552199999999999</v>
      </c>
      <c r="F175">
        <v>2</v>
      </c>
      <c r="G175">
        <v>22.58</v>
      </c>
      <c r="H175">
        <v>428006078</v>
      </c>
    </row>
    <row r="176" spans="1:8">
      <c r="A176" s="43">
        <v>45289</v>
      </c>
      <c r="B176" t="s">
        <v>316</v>
      </c>
      <c r="C176">
        <v>23.5</v>
      </c>
      <c r="D176">
        <v>27.5</v>
      </c>
      <c r="E176">
        <v>15.295199999999999</v>
      </c>
      <c r="F176">
        <v>0</v>
      </c>
      <c r="G176">
        <v>16.96</v>
      </c>
      <c r="H176">
        <v>92147860</v>
      </c>
    </row>
    <row r="177" spans="1:8">
      <c r="A177" s="43">
        <v>45289</v>
      </c>
      <c r="B177" t="s">
        <v>317</v>
      </c>
      <c r="C177">
        <v>13.5</v>
      </c>
      <c r="D177">
        <v>17.5</v>
      </c>
      <c r="E177">
        <v>57.695700000000002</v>
      </c>
      <c r="F177">
        <v>2</v>
      </c>
      <c r="G177">
        <v>75.569999999999993</v>
      </c>
      <c r="H177">
        <v>90277064</v>
      </c>
    </row>
    <row r="178" spans="1:8">
      <c r="A178" s="43">
        <v>45289</v>
      </c>
      <c r="B178" t="s">
        <v>318</v>
      </c>
      <c r="C178">
        <v>19.5</v>
      </c>
      <c r="D178">
        <v>22.5</v>
      </c>
      <c r="E178">
        <v>24.939499999999999</v>
      </c>
      <c r="F178">
        <v>2</v>
      </c>
      <c r="G178">
        <v>25.95</v>
      </c>
      <c r="H178">
        <v>96047612</v>
      </c>
    </row>
    <row r="179" spans="1:8">
      <c r="A179" s="43">
        <v>45289</v>
      </c>
      <c r="B179" t="s">
        <v>319</v>
      </c>
      <c r="C179">
        <v>28.5</v>
      </c>
      <c r="D179">
        <v>32.5</v>
      </c>
      <c r="E179">
        <v>250.27369999999999</v>
      </c>
      <c r="F179">
        <v>0</v>
      </c>
      <c r="G179">
        <v>450</v>
      </c>
      <c r="H179">
        <v>1800000</v>
      </c>
    </row>
    <row r="180" spans="1:8">
      <c r="A180" s="43">
        <v>45289</v>
      </c>
      <c r="B180" t="s">
        <v>320</v>
      </c>
      <c r="C180">
        <v>28.5</v>
      </c>
      <c r="D180">
        <v>32.5</v>
      </c>
      <c r="E180">
        <v>45.4666</v>
      </c>
      <c r="F180">
        <v>0</v>
      </c>
      <c r="G180">
        <v>44.5</v>
      </c>
      <c r="H180">
        <v>13500000</v>
      </c>
    </row>
    <row r="181" spans="1:8">
      <c r="A181" s="43">
        <v>45289</v>
      </c>
      <c r="B181" t="s">
        <v>321</v>
      </c>
      <c r="C181">
        <v>12</v>
      </c>
      <c r="D181">
        <v>15</v>
      </c>
      <c r="E181">
        <v>330.06569999999999</v>
      </c>
      <c r="F181">
        <v>2</v>
      </c>
      <c r="G181">
        <v>378.51</v>
      </c>
      <c r="H181">
        <v>31104000</v>
      </c>
    </row>
    <row r="182" spans="1:8">
      <c r="A182" s="43">
        <v>45289</v>
      </c>
      <c r="B182" t="s">
        <v>322</v>
      </c>
      <c r="C182">
        <v>12.5</v>
      </c>
      <c r="D182">
        <v>17.5</v>
      </c>
      <c r="E182">
        <v>88.705200000000005</v>
      </c>
      <c r="F182">
        <v>2</v>
      </c>
      <c r="G182">
        <v>99.72</v>
      </c>
      <c r="H182">
        <v>68866875</v>
      </c>
    </row>
    <row r="183" spans="1:8">
      <c r="A183" s="43">
        <v>45289</v>
      </c>
      <c r="B183" t="s">
        <v>323</v>
      </c>
      <c r="C183">
        <v>19.5</v>
      </c>
      <c r="D183">
        <v>22.5</v>
      </c>
      <c r="E183">
        <v>110.1198</v>
      </c>
      <c r="F183">
        <v>0</v>
      </c>
      <c r="G183">
        <v>134.27000000000001</v>
      </c>
      <c r="H183">
        <v>23702394</v>
      </c>
    </row>
    <row r="184" spans="1:8">
      <c r="A184" s="43">
        <v>45289</v>
      </c>
      <c r="B184" t="s">
        <v>324</v>
      </c>
      <c r="C184">
        <v>16</v>
      </c>
      <c r="D184">
        <v>22.5</v>
      </c>
      <c r="E184">
        <v>15.4032</v>
      </c>
      <c r="F184">
        <v>0</v>
      </c>
      <c r="G184">
        <v>18.14</v>
      </c>
      <c r="H184">
        <v>49859063</v>
      </c>
    </row>
    <row r="185" spans="1:8">
      <c r="A185" s="43">
        <v>45289</v>
      </c>
      <c r="B185" t="s">
        <v>325</v>
      </c>
      <c r="C185">
        <v>60</v>
      </c>
      <c r="D185">
        <v>60</v>
      </c>
      <c r="E185">
        <v>4.9027000000000003</v>
      </c>
      <c r="F185">
        <v>0</v>
      </c>
      <c r="G185">
        <v>9.42</v>
      </c>
      <c r="H185">
        <v>10444212</v>
      </c>
    </row>
    <row r="186" spans="1:8">
      <c r="A186" s="43">
        <v>45289</v>
      </c>
      <c r="B186" t="s">
        <v>326</v>
      </c>
      <c r="C186">
        <v>24.5</v>
      </c>
      <c r="D186">
        <v>27.5</v>
      </c>
      <c r="E186">
        <v>32.048999999999999</v>
      </c>
      <c r="F186">
        <v>0</v>
      </c>
      <c r="G186">
        <v>37</v>
      </c>
      <c r="H186">
        <v>30600175</v>
      </c>
    </row>
    <row r="187" spans="1:8">
      <c r="A187" s="43">
        <v>45289</v>
      </c>
      <c r="B187" t="s">
        <v>327</v>
      </c>
      <c r="C187">
        <v>12.5</v>
      </c>
      <c r="D187">
        <v>25</v>
      </c>
      <c r="E187">
        <v>25.410399999999999</v>
      </c>
      <c r="F187">
        <v>1</v>
      </c>
      <c r="G187">
        <v>32.58</v>
      </c>
      <c r="H187">
        <v>379424131</v>
      </c>
    </row>
    <row r="188" spans="1:8">
      <c r="A188" s="43">
        <v>45289</v>
      </c>
      <c r="B188" t="s">
        <v>328</v>
      </c>
      <c r="C188">
        <v>22.5</v>
      </c>
      <c r="D188">
        <v>27.5</v>
      </c>
      <c r="E188">
        <v>395.73180000000002</v>
      </c>
      <c r="F188">
        <v>0</v>
      </c>
      <c r="G188">
        <v>333.78</v>
      </c>
      <c r="H188">
        <v>957298</v>
      </c>
    </row>
    <row r="189" spans="1:8">
      <c r="A189" s="43">
        <v>45289</v>
      </c>
      <c r="B189" t="s">
        <v>329</v>
      </c>
      <c r="C189">
        <v>60</v>
      </c>
      <c r="D189">
        <v>60</v>
      </c>
      <c r="E189">
        <v>55.680300000000003</v>
      </c>
      <c r="F189">
        <v>0</v>
      </c>
      <c r="G189">
        <v>51.5</v>
      </c>
      <c r="H189">
        <v>1102401</v>
      </c>
    </row>
    <row r="190" spans="1:8">
      <c r="A190" s="43">
        <v>45289</v>
      </c>
      <c r="B190" t="s">
        <v>330</v>
      </c>
      <c r="C190">
        <v>21.5</v>
      </c>
      <c r="D190">
        <v>27.5</v>
      </c>
      <c r="E190">
        <v>10.5517</v>
      </c>
      <c r="F190">
        <v>0</v>
      </c>
      <c r="G190">
        <v>13.4</v>
      </c>
      <c r="H190">
        <v>42000000</v>
      </c>
    </row>
    <row r="191" spans="1:8">
      <c r="A191" s="43">
        <v>45289</v>
      </c>
      <c r="B191" t="s">
        <v>331</v>
      </c>
      <c r="C191">
        <v>49.5</v>
      </c>
      <c r="D191">
        <v>60</v>
      </c>
      <c r="E191">
        <v>5.3857999999999997</v>
      </c>
      <c r="F191">
        <v>0</v>
      </c>
      <c r="G191">
        <v>6.95</v>
      </c>
      <c r="H191">
        <v>5000000</v>
      </c>
    </row>
    <row r="192" spans="1:8">
      <c r="A192" s="43">
        <v>45289</v>
      </c>
      <c r="B192" t="s">
        <v>332</v>
      </c>
      <c r="C192">
        <v>23</v>
      </c>
      <c r="D192">
        <v>27.5</v>
      </c>
      <c r="E192">
        <v>80.757999999999996</v>
      </c>
      <c r="F192">
        <v>0</v>
      </c>
      <c r="G192">
        <v>70</v>
      </c>
      <c r="H192">
        <v>1348400</v>
      </c>
    </row>
    <row r="193" spans="1:8">
      <c r="A193" s="43">
        <v>45289</v>
      </c>
      <c r="B193" t="s">
        <v>333</v>
      </c>
      <c r="C193">
        <v>49</v>
      </c>
      <c r="D193">
        <v>60</v>
      </c>
      <c r="E193">
        <v>5.5594000000000001</v>
      </c>
      <c r="F193">
        <v>0</v>
      </c>
      <c r="G193">
        <v>6.4</v>
      </c>
      <c r="H193">
        <v>13750000</v>
      </c>
    </row>
    <row r="194" spans="1:8">
      <c r="A194" s="43">
        <v>45289</v>
      </c>
      <c r="B194" t="s">
        <v>334</v>
      </c>
      <c r="C194">
        <v>60</v>
      </c>
      <c r="D194">
        <v>60</v>
      </c>
      <c r="E194">
        <v>4.4138000000000002</v>
      </c>
      <c r="F194">
        <v>0</v>
      </c>
      <c r="G194">
        <v>4.3</v>
      </c>
      <c r="H194">
        <v>2610720</v>
      </c>
    </row>
    <row r="195" spans="1:8">
      <c r="A195" s="43">
        <v>45289</v>
      </c>
      <c r="B195" t="s">
        <v>335</v>
      </c>
      <c r="C195">
        <v>60</v>
      </c>
      <c r="D195">
        <v>60</v>
      </c>
      <c r="E195">
        <v>8.4733999999999998</v>
      </c>
      <c r="F195">
        <v>0</v>
      </c>
      <c r="G195">
        <v>10.050000000000001</v>
      </c>
      <c r="H195">
        <v>2000000</v>
      </c>
    </row>
    <row r="196" spans="1:8">
      <c r="A196" s="43">
        <v>45289</v>
      </c>
      <c r="B196" t="s">
        <v>336</v>
      </c>
      <c r="C196">
        <v>35.5</v>
      </c>
      <c r="D196">
        <v>42.5</v>
      </c>
      <c r="E196">
        <v>48.596299999999999</v>
      </c>
      <c r="F196">
        <v>0</v>
      </c>
      <c r="G196">
        <v>50.88</v>
      </c>
      <c r="H196">
        <v>1890174</v>
      </c>
    </row>
    <row r="197" spans="1:8">
      <c r="A197" s="43">
        <v>45289</v>
      </c>
      <c r="B197" t="s">
        <v>337</v>
      </c>
      <c r="C197">
        <v>60</v>
      </c>
      <c r="D197">
        <v>60</v>
      </c>
      <c r="E197">
        <v>2.528</v>
      </c>
      <c r="F197">
        <v>0</v>
      </c>
      <c r="G197">
        <v>3.2</v>
      </c>
      <c r="H197">
        <v>17168973</v>
      </c>
    </row>
    <row r="198" spans="1:8">
      <c r="A198" s="43">
        <v>45289</v>
      </c>
      <c r="B198" t="s">
        <v>338</v>
      </c>
      <c r="C198">
        <v>60</v>
      </c>
      <c r="D198">
        <v>60</v>
      </c>
      <c r="E198">
        <v>8.0393000000000008</v>
      </c>
      <c r="F198">
        <v>0.5</v>
      </c>
      <c r="G198">
        <v>10.98</v>
      </c>
      <c r="H198">
        <v>4340000</v>
      </c>
    </row>
    <row r="199" spans="1:8">
      <c r="A199" s="43">
        <v>45289</v>
      </c>
      <c r="B199" t="s">
        <v>339</v>
      </c>
      <c r="C199">
        <v>29</v>
      </c>
      <c r="D199">
        <v>32.5</v>
      </c>
      <c r="E199">
        <v>20.235900000000001</v>
      </c>
      <c r="F199">
        <v>0</v>
      </c>
      <c r="G199">
        <v>24.96</v>
      </c>
      <c r="H199">
        <v>25000000</v>
      </c>
    </row>
    <row r="200" spans="1:8">
      <c r="A200" s="43">
        <v>45289</v>
      </c>
      <c r="B200" t="s">
        <v>340</v>
      </c>
      <c r="C200">
        <v>15.5</v>
      </c>
      <c r="D200">
        <v>22.5</v>
      </c>
      <c r="E200">
        <v>12.7826</v>
      </c>
      <c r="F200">
        <v>2</v>
      </c>
      <c r="G200">
        <v>14.37</v>
      </c>
      <c r="H200">
        <v>2570000</v>
      </c>
    </row>
    <row r="201" spans="1:8">
      <c r="A201" s="43">
        <v>45289</v>
      </c>
      <c r="B201" t="s">
        <v>341</v>
      </c>
      <c r="C201">
        <v>60</v>
      </c>
      <c r="D201">
        <v>60</v>
      </c>
      <c r="E201">
        <v>0</v>
      </c>
      <c r="F201">
        <v>0</v>
      </c>
      <c r="G201">
        <v>9.91</v>
      </c>
      <c r="H201">
        <v>8322645</v>
      </c>
    </row>
    <row r="202" spans="1:8">
      <c r="A202" s="43">
        <v>45289</v>
      </c>
      <c r="B202" t="s">
        <v>342</v>
      </c>
      <c r="C202">
        <v>60</v>
      </c>
      <c r="D202">
        <v>60</v>
      </c>
      <c r="E202">
        <v>0</v>
      </c>
      <c r="F202">
        <v>0</v>
      </c>
      <c r="G202">
        <v>997</v>
      </c>
      <c r="H202">
        <v>116</v>
      </c>
    </row>
    <row r="203" spans="1:8">
      <c r="A203" s="43">
        <v>45289</v>
      </c>
      <c r="B203" t="s">
        <v>343</v>
      </c>
      <c r="C203">
        <v>60</v>
      </c>
      <c r="D203">
        <v>60</v>
      </c>
      <c r="E203">
        <v>0</v>
      </c>
      <c r="F203">
        <v>0</v>
      </c>
      <c r="G203">
        <v>3.51</v>
      </c>
      <c r="H203">
        <v>23966532</v>
      </c>
    </row>
    <row r="204" spans="1:8">
      <c r="A204" s="43">
        <v>45289</v>
      </c>
      <c r="B204" t="s">
        <v>344</v>
      </c>
      <c r="C204">
        <v>60</v>
      </c>
      <c r="D204">
        <v>60</v>
      </c>
      <c r="E204">
        <v>0</v>
      </c>
      <c r="F204">
        <v>0</v>
      </c>
      <c r="G204">
        <v>16.510000000000002</v>
      </c>
      <c r="H204">
        <v>5882415</v>
      </c>
    </row>
    <row r="205" spans="1:8">
      <c r="A205" s="43">
        <v>45289</v>
      </c>
      <c r="B205" t="s">
        <v>345</v>
      </c>
      <c r="C205">
        <v>11</v>
      </c>
      <c r="D205">
        <v>15</v>
      </c>
      <c r="E205">
        <v>27.7499</v>
      </c>
      <c r="F205">
        <v>2</v>
      </c>
      <c r="G205">
        <v>32.11</v>
      </c>
      <c r="H205">
        <v>509099903</v>
      </c>
    </row>
    <row r="206" spans="1:8">
      <c r="A206" s="43">
        <v>45289</v>
      </c>
      <c r="B206" t="s">
        <v>346</v>
      </c>
      <c r="C206">
        <v>37.5</v>
      </c>
      <c r="D206">
        <v>42.5</v>
      </c>
      <c r="E206">
        <v>5.3985000000000003</v>
      </c>
      <c r="F206">
        <v>0</v>
      </c>
      <c r="G206">
        <v>5.59</v>
      </c>
      <c r="H206">
        <v>28462500</v>
      </c>
    </row>
    <row r="207" spans="1:8">
      <c r="A207" s="43">
        <v>45289</v>
      </c>
      <c r="B207" t="s">
        <v>347</v>
      </c>
      <c r="C207">
        <v>25</v>
      </c>
      <c r="D207">
        <v>32.5</v>
      </c>
      <c r="E207">
        <v>3.9375</v>
      </c>
      <c r="F207">
        <v>0</v>
      </c>
      <c r="G207">
        <v>3.72</v>
      </c>
      <c r="H207">
        <v>114098210</v>
      </c>
    </row>
    <row r="208" spans="1:8">
      <c r="A208" s="43">
        <v>45289</v>
      </c>
      <c r="B208" t="s">
        <v>348</v>
      </c>
      <c r="C208">
        <v>12</v>
      </c>
      <c r="D208">
        <v>15</v>
      </c>
      <c r="E208">
        <v>93.749799999999993</v>
      </c>
      <c r="F208">
        <v>2</v>
      </c>
      <c r="G208">
        <v>110.84</v>
      </c>
      <c r="H208">
        <v>586741003</v>
      </c>
    </row>
    <row r="209" spans="1:8">
      <c r="A209" s="43">
        <v>45289</v>
      </c>
      <c r="B209" t="s">
        <v>349</v>
      </c>
      <c r="C209">
        <v>18</v>
      </c>
      <c r="D209">
        <v>22.5</v>
      </c>
      <c r="E209">
        <v>60.198399999999999</v>
      </c>
      <c r="F209">
        <v>0</v>
      </c>
      <c r="G209">
        <v>70.31</v>
      </c>
      <c r="H209">
        <v>84000000</v>
      </c>
    </row>
    <row r="210" spans="1:8">
      <c r="A210" s="43">
        <v>45289</v>
      </c>
      <c r="B210" t="s">
        <v>350</v>
      </c>
      <c r="C210">
        <v>60</v>
      </c>
      <c r="D210">
        <v>60</v>
      </c>
      <c r="E210">
        <v>26.8429</v>
      </c>
      <c r="F210">
        <v>0</v>
      </c>
      <c r="G210">
        <v>21.58</v>
      </c>
      <c r="H210">
        <v>7744400</v>
      </c>
    </row>
    <row r="211" spans="1:8">
      <c r="A211" s="43">
        <v>45289</v>
      </c>
      <c r="B211" t="s">
        <v>351</v>
      </c>
      <c r="C211">
        <v>23.5</v>
      </c>
      <c r="D211">
        <v>27.5</v>
      </c>
      <c r="E211">
        <v>45.637300000000003</v>
      </c>
      <c r="F211">
        <v>0</v>
      </c>
      <c r="G211">
        <v>64.16</v>
      </c>
      <c r="H211">
        <v>52500000</v>
      </c>
    </row>
    <row r="212" spans="1:8">
      <c r="A212" s="43">
        <v>45289</v>
      </c>
      <c r="B212" t="s">
        <v>352</v>
      </c>
      <c r="C212">
        <v>60</v>
      </c>
      <c r="D212">
        <v>60</v>
      </c>
      <c r="E212">
        <v>28.5764</v>
      </c>
      <c r="F212">
        <v>0</v>
      </c>
      <c r="G212">
        <v>30.1</v>
      </c>
      <c r="H212">
        <v>1000000</v>
      </c>
    </row>
    <row r="213" spans="1:8">
      <c r="A213" s="43">
        <v>45289</v>
      </c>
      <c r="B213" t="s">
        <v>353</v>
      </c>
      <c r="C213">
        <v>25.5</v>
      </c>
      <c r="D213">
        <v>32.5</v>
      </c>
      <c r="E213">
        <v>45.870899999999999</v>
      </c>
      <c r="F213">
        <v>0</v>
      </c>
      <c r="G213">
        <v>48.25</v>
      </c>
      <c r="H213">
        <v>7636652</v>
      </c>
    </row>
    <row r="214" spans="1:8">
      <c r="A214" s="43">
        <v>45289</v>
      </c>
      <c r="B214" t="s">
        <v>354</v>
      </c>
      <c r="C214">
        <v>25</v>
      </c>
      <c r="D214">
        <v>32.5</v>
      </c>
      <c r="E214">
        <v>5.6741000000000001</v>
      </c>
      <c r="F214">
        <v>0</v>
      </c>
      <c r="G214">
        <v>4.7699999999999996</v>
      </c>
      <c r="H214">
        <v>116738622</v>
      </c>
    </row>
    <row r="215" spans="1:8">
      <c r="A215" s="43">
        <v>45289</v>
      </c>
      <c r="B215" t="s">
        <v>355</v>
      </c>
      <c r="C215">
        <v>27</v>
      </c>
      <c r="D215">
        <v>32.5</v>
      </c>
      <c r="E215">
        <v>38.024999999999999</v>
      </c>
      <c r="F215">
        <v>0</v>
      </c>
      <c r="G215">
        <v>36.5</v>
      </c>
      <c r="H215">
        <v>56250000</v>
      </c>
    </row>
    <row r="216" spans="1:8">
      <c r="A216" s="43">
        <v>45289</v>
      </c>
      <c r="B216" t="s">
        <v>356</v>
      </c>
      <c r="C216">
        <v>60</v>
      </c>
      <c r="D216">
        <v>60</v>
      </c>
      <c r="E216">
        <v>0</v>
      </c>
      <c r="F216">
        <v>0</v>
      </c>
      <c r="G216">
        <v>29.52</v>
      </c>
      <c r="H216">
        <v>131400</v>
      </c>
    </row>
    <row r="217" spans="1:8">
      <c r="A217" s="43">
        <v>45289</v>
      </c>
      <c r="B217" t="s">
        <v>357</v>
      </c>
      <c r="C217">
        <v>22</v>
      </c>
      <c r="D217">
        <v>27.5</v>
      </c>
      <c r="E217">
        <v>16.3231</v>
      </c>
      <c r="F217">
        <v>0</v>
      </c>
      <c r="G217">
        <v>18.8</v>
      </c>
      <c r="H217">
        <v>28760758</v>
      </c>
    </row>
    <row r="218" spans="1:8">
      <c r="A218" s="43">
        <v>45289</v>
      </c>
      <c r="B218" t="s">
        <v>358</v>
      </c>
      <c r="C218">
        <v>48</v>
      </c>
      <c r="D218">
        <v>60</v>
      </c>
      <c r="E218">
        <v>5.7868000000000004</v>
      </c>
      <c r="F218">
        <v>0.5</v>
      </c>
      <c r="G218">
        <v>7.05</v>
      </c>
      <c r="H218">
        <v>188916179</v>
      </c>
    </row>
    <row r="219" spans="1:8">
      <c r="A219" s="43">
        <v>45289</v>
      </c>
      <c r="B219" t="s">
        <v>359</v>
      </c>
      <c r="C219">
        <v>21</v>
      </c>
      <c r="D219">
        <v>27.5</v>
      </c>
      <c r="E219">
        <v>6.6619999999999999</v>
      </c>
      <c r="F219">
        <v>0.5</v>
      </c>
      <c r="G219">
        <v>9.0399999999999991</v>
      </c>
      <c r="H219">
        <v>410132507</v>
      </c>
    </row>
    <row r="220" spans="1:8">
      <c r="A220" s="43">
        <v>45289</v>
      </c>
      <c r="B220" t="s">
        <v>360</v>
      </c>
      <c r="C220">
        <v>21.5</v>
      </c>
      <c r="D220">
        <v>27.5</v>
      </c>
      <c r="E220">
        <v>323.25009999999997</v>
      </c>
      <c r="F220">
        <v>0</v>
      </c>
      <c r="G220">
        <v>350.82</v>
      </c>
      <c r="H220">
        <v>12408794</v>
      </c>
    </row>
    <row r="221" spans="1:8">
      <c r="A221" s="43">
        <v>45289</v>
      </c>
      <c r="B221" t="s">
        <v>361</v>
      </c>
      <c r="C221">
        <v>20.5</v>
      </c>
      <c r="D221">
        <v>27.5</v>
      </c>
      <c r="E221">
        <v>238.1524</v>
      </c>
      <c r="F221">
        <v>0</v>
      </c>
      <c r="G221">
        <v>250.01</v>
      </c>
      <c r="H221">
        <v>7500292</v>
      </c>
    </row>
    <row r="222" spans="1:8">
      <c r="A222" s="43">
        <v>45289</v>
      </c>
      <c r="B222" t="s">
        <v>362</v>
      </c>
      <c r="C222">
        <v>60</v>
      </c>
      <c r="D222">
        <v>60</v>
      </c>
      <c r="E222">
        <v>48.746299999999998</v>
      </c>
      <c r="F222">
        <v>0</v>
      </c>
      <c r="G222">
        <v>46.25</v>
      </c>
      <c r="H222">
        <v>898569</v>
      </c>
    </row>
    <row r="223" spans="1:8">
      <c r="A223" s="43">
        <v>45289</v>
      </c>
      <c r="B223" t="s">
        <v>363</v>
      </c>
      <c r="C223">
        <v>60</v>
      </c>
      <c r="D223">
        <v>60</v>
      </c>
      <c r="E223">
        <v>14.680899999999999</v>
      </c>
      <c r="F223">
        <v>0</v>
      </c>
      <c r="G223">
        <v>21.75</v>
      </c>
      <c r="H223">
        <v>1020000</v>
      </c>
    </row>
    <row r="224" spans="1:8">
      <c r="A224" s="43">
        <v>45289</v>
      </c>
      <c r="B224" t="s">
        <v>364</v>
      </c>
      <c r="C224">
        <v>11</v>
      </c>
      <c r="D224">
        <v>15</v>
      </c>
      <c r="E224">
        <v>127.6533</v>
      </c>
      <c r="F224">
        <v>2</v>
      </c>
      <c r="G224">
        <v>161.36000000000001</v>
      </c>
      <c r="H224">
        <v>447813299</v>
      </c>
    </row>
    <row r="225" spans="1:8">
      <c r="A225" s="43">
        <v>45289</v>
      </c>
      <c r="B225" t="s">
        <v>365</v>
      </c>
      <c r="C225">
        <v>15</v>
      </c>
      <c r="D225">
        <v>30</v>
      </c>
      <c r="E225">
        <v>18.607299999999999</v>
      </c>
      <c r="F225">
        <v>1</v>
      </c>
      <c r="G225">
        <v>18.62</v>
      </c>
      <c r="H225">
        <v>80424505</v>
      </c>
    </row>
    <row r="226" spans="1:8">
      <c r="A226" s="43">
        <v>45289</v>
      </c>
      <c r="B226" t="s">
        <v>366</v>
      </c>
      <c r="C226">
        <v>26</v>
      </c>
      <c r="D226">
        <v>32.5</v>
      </c>
      <c r="E226">
        <v>469.7636</v>
      </c>
      <c r="F226">
        <v>0</v>
      </c>
      <c r="G226">
        <v>553.95000000000005</v>
      </c>
      <c r="H226">
        <v>3079017</v>
      </c>
    </row>
    <row r="227" spans="1:8">
      <c r="A227" s="43">
        <v>45289</v>
      </c>
      <c r="B227" t="s">
        <v>367</v>
      </c>
      <c r="C227">
        <v>24.5</v>
      </c>
      <c r="D227">
        <v>27.5</v>
      </c>
      <c r="E227">
        <v>15.463900000000001</v>
      </c>
      <c r="F227">
        <v>0</v>
      </c>
      <c r="G227">
        <v>17.309999999999999</v>
      </c>
      <c r="H227">
        <v>42396319</v>
      </c>
    </row>
    <row r="228" spans="1:8">
      <c r="A228" s="43">
        <v>45289</v>
      </c>
      <c r="B228" t="s">
        <v>368</v>
      </c>
      <c r="C228">
        <v>15.5</v>
      </c>
      <c r="D228">
        <v>22.5</v>
      </c>
      <c r="E228">
        <v>15.3756</v>
      </c>
      <c r="F228">
        <v>2</v>
      </c>
      <c r="G228">
        <v>14.96</v>
      </c>
      <c r="H228">
        <v>55494097</v>
      </c>
    </row>
    <row r="229" spans="1:8">
      <c r="A229" s="43">
        <v>45289</v>
      </c>
      <c r="B229" t="s">
        <v>369</v>
      </c>
      <c r="C229">
        <v>22</v>
      </c>
      <c r="D229">
        <v>27.5</v>
      </c>
      <c r="E229">
        <v>119.90430000000001</v>
      </c>
      <c r="F229">
        <v>0</v>
      </c>
      <c r="G229">
        <v>120.01</v>
      </c>
      <c r="H229">
        <v>3105015</v>
      </c>
    </row>
    <row r="230" spans="1:8">
      <c r="A230" s="43">
        <v>45289</v>
      </c>
      <c r="B230" t="s">
        <v>370</v>
      </c>
      <c r="C230">
        <v>25.5</v>
      </c>
      <c r="D230">
        <v>32.5</v>
      </c>
      <c r="E230">
        <v>215.1026</v>
      </c>
      <c r="F230">
        <v>0</v>
      </c>
      <c r="G230">
        <v>208.06</v>
      </c>
      <c r="H230">
        <v>8408875</v>
      </c>
    </row>
    <row r="231" spans="1:8">
      <c r="A231" s="43">
        <v>45289</v>
      </c>
      <c r="B231" t="s">
        <v>371</v>
      </c>
      <c r="C231">
        <v>33</v>
      </c>
      <c r="D231">
        <v>42.5</v>
      </c>
      <c r="E231">
        <v>2.1240999999999999</v>
      </c>
      <c r="F231">
        <v>0.5</v>
      </c>
      <c r="G231">
        <v>2.2799999999999998</v>
      </c>
      <c r="H231">
        <v>993333086</v>
      </c>
    </row>
    <row r="232" spans="1:8">
      <c r="A232" s="43">
        <v>45289</v>
      </c>
      <c r="B232" t="s">
        <v>372</v>
      </c>
      <c r="C232">
        <v>60</v>
      </c>
      <c r="D232">
        <v>60</v>
      </c>
      <c r="E232">
        <v>0</v>
      </c>
      <c r="F232">
        <v>0</v>
      </c>
      <c r="G232">
        <v>0.7</v>
      </c>
      <c r="H232">
        <v>3210000</v>
      </c>
    </row>
    <row r="233" spans="1:8">
      <c r="A233" s="43">
        <v>45289</v>
      </c>
      <c r="B233" t="s">
        <v>373</v>
      </c>
      <c r="C233">
        <v>60</v>
      </c>
      <c r="D233">
        <v>60</v>
      </c>
      <c r="E233">
        <v>0</v>
      </c>
      <c r="F233">
        <v>0</v>
      </c>
      <c r="G233">
        <v>2.0699999999999998</v>
      </c>
      <c r="H233">
        <v>926222</v>
      </c>
    </row>
    <row r="234" spans="1:8">
      <c r="A234" s="43">
        <v>45289</v>
      </c>
      <c r="B234" t="s">
        <v>374</v>
      </c>
      <c r="C234">
        <v>60</v>
      </c>
      <c r="D234">
        <v>60</v>
      </c>
      <c r="E234">
        <v>0</v>
      </c>
      <c r="F234">
        <v>0</v>
      </c>
      <c r="G234">
        <v>1.08</v>
      </c>
      <c r="H234">
        <v>20632537</v>
      </c>
    </row>
    <row r="235" spans="1:8">
      <c r="A235" s="43">
        <v>45289</v>
      </c>
      <c r="B235" t="s">
        <v>375</v>
      </c>
      <c r="C235">
        <v>60</v>
      </c>
      <c r="D235">
        <v>60</v>
      </c>
      <c r="E235">
        <v>0</v>
      </c>
      <c r="F235">
        <v>0</v>
      </c>
      <c r="G235">
        <v>1.1299999999999999</v>
      </c>
      <c r="H235">
        <v>3825000</v>
      </c>
    </row>
    <row r="236" spans="1:8">
      <c r="A236" s="43">
        <v>45289</v>
      </c>
      <c r="B236" t="s">
        <v>376</v>
      </c>
      <c r="C236">
        <v>60</v>
      </c>
      <c r="D236">
        <v>60</v>
      </c>
      <c r="E236">
        <v>35.335000000000001</v>
      </c>
      <c r="F236">
        <v>0</v>
      </c>
      <c r="G236">
        <v>24</v>
      </c>
      <c r="H236">
        <v>6987750</v>
      </c>
    </row>
    <row r="237" spans="1:8">
      <c r="A237" s="43">
        <v>45289</v>
      </c>
      <c r="B237" t="s">
        <v>377</v>
      </c>
      <c r="C237">
        <v>60</v>
      </c>
      <c r="D237">
        <v>60</v>
      </c>
      <c r="E237">
        <v>510.66430000000003</v>
      </c>
      <c r="F237">
        <v>0</v>
      </c>
      <c r="G237">
        <v>450</v>
      </c>
      <c r="H237">
        <v>360576</v>
      </c>
    </row>
    <row r="238" spans="1:8">
      <c r="A238" s="43">
        <v>45289</v>
      </c>
      <c r="B238" t="s">
        <v>378</v>
      </c>
      <c r="C238">
        <v>17</v>
      </c>
      <c r="D238">
        <v>22.5</v>
      </c>
      <c r="E238">
        <v>32.637900000000002</v>
      </c>
      <c r="F238">
        <v>0</v>
      </c>
      <c r="G238">
        <v>35.49</v>
      </c>
      <c r="H238">
        <v>315000000</v>
      </c>
    </row>
    <row r="239" spans="1:8">
      <c r="A239" s="43">
        <v>45289</v>
      </c>
      <c r="B239" t="s">
        <v>379</v>
      </c>
      <c r="C239">
        <v>10</v>
      </c>
      <c r="D239">
        <v>15</v>
      </c>
      <c r="E239">
        <v>607.03959999999995</v>
      </c>
      <c r="F239">
        <v>2</v>
      </c>
      <c r="G239">
        <v>786.98</v>
      </c>
      <c r="H239">
        <v>94012500</v>
      </c>
    </row>
    <row r="240" spans="1:8">
      <c r="A240" s="43">
        <v>45289</v>
      </c>
      <c r="B240" t="s">
        <v>380</v>
      </c>
      <c r="C240">
        <v>22</v>
      </c>
      <c r="D240">
        <v>27.5</v>
      </c>
      <c r="E240">
        <v>180.18960000000001</v>
      </c>
      <c r="F240">
        <v>0</v>
      </c>
      <c r="G240">
        <v>220.64</v>
      </c>
      <c r="H240">
        <v>17387621</v>
      </c>
    </row>
    <row r="241" spans="1:8">
      <c r="A241" s="43">
        <v>45289</v>
      </c>
      <c r="B241" t="s">
        <v>381</v>
      </c>
      <c r="C241">
        <v>32</v>
      </c>
      <c r="D241">
        <v>42.5</v>
      </c>
      <c r="E241">
        <v>23.117799999999999</v>
      </c>
      <c r="F241">
        <v>0</v>
      </c>
      <c r="G241">
        <v>29.15</v>
      </c>
      <c r="H241">
        <v>2400000</v>
      </c>
    </row>
    <row r="242" spans="1:8">
      <c r="A242" s="43">
        <v>45289</v>
      </c>
      <c r="B242" t="s">
        <v>382</v>
      </c>
      <c r="C242">
        <v>60</v>
      </c>
      <c r="D242">
        <v>60</v>
      </c>
      <c r="E242">
        <v>370.90449999999998</v>
      </c>
      <c r="F242">
        <v>0</v>
      </c>
      <c r="G242">
        <v>583.33000000000004</v>
      </c>
      <c r="H242">
        <v>2276098</v>
      </c>
    </row>
    <row r="243" spans="1:8">
      <c r="A243" s="43">
        <v>45289</v>
      </c>
      <c r="B243" t="s">
        <v>383</v>
      </c>
      <c r="C243">
        <v>60</v>
      </c>
      <c r="D243">
        <v>60</v>
      </c>
      <c r="E243">
        <v>0</v>
      </c>
      <c r="F243">
        <v>0</v>
      </c>
      <c r="G243">
        <v>0.9</v>
      </c>
      <c r="H243">
        <v>15806175</v>
      </c>
    </row>
    <row r="244" spans="1:8">
      <c r="A244" s="43">
        <v>45289</v>
      </c>
      <c r="B244" t="s">
        <v>384</v>
      </c>
      <c r="C244">
        <v>60</v>
      </c>
      <c r="D244">
        <v>60</v>
      </c>
      <c r="E244">
        <v>0</v>
      </c>
      <c r="F244">
        <v>0</v>
      </c>
      <c r="G244">
        <v>0.51</v>
      </c>
      <c r="H244">
        <v>2235773</v>
      </c>
    </row>
    <row r="245" spans="1:8">
      <c r="A245" s="43">
        <v>45289</v>
      </c>
      <c r="B245" t="s">
        <v>385</v>
      </c>
      <c r="C245">
        <v>60</v>
      </c>
      <c r="D245">
        <v>60</v>
      </c>
      <c r="E245">
        <v>0</v>
      </c>
      <c r="F245">
        <v>0</v>
      </c>
      <c r="G245">
        <v>0.72</v>
      </c>
      <c r="H245">
        <v>1987705</v>
      </c>
    </row>
    <row r="246" spans="1:8">
      <c r="A246" s="43">
        <v>45289</v>
      </c>
      <c r="B246" t="s">
        <v>386</v>
      </c>
      <c r="C246">
        <v>13.5</v>
      </c>
      <c r="D246">
        <v>17.5</v>
      </c>
      <c r="E246">
        <v>15.5406</v>
      </c>
      <c r="F246">
        <v>2</v>
      </c>
      <c r="G246">
        <v>18.920000000000002</v>
      </c>
      <c r="H246">
        <v>858496527</v>
      </c>
    </row>
    <row r="247" spans="1:8">
      <c r="A247" s="43">
        <v>45289</v>
      </c>
      <c r="B247" t="s">
        <v>387</v>
      </c>
      <c r="C247">
        <v>17</v>
      </c>
      <c r="D247">
        <v>22.5</v>
      </c>
      <c r="E247">
        <v>37.305700000000002</v>
      </c>
      <c r="F247">
        <v>0</v>
      </c>
      <c r="G247">
        <v>39.25</v>
      </c>
      <c r="H247">
        <v>67783446</v>
      </c>
    </row>
    <row r="248" spans="1:8">
      <c r="A248" s="43">
        <v>45289</v>
      </c>
      <c r="B248" t="s">
        <v>388</v>
      </c>
      <c r="C248">
        <v>33.5</v>
      </c>
      <c r="D248">
        <v>42.5</v>
      </c>
      <c r="E248">
        <v>6.2866999999999997</v>
      </c>
      <c r="F248">
        <v>0</v>
      </c>
      <c r="G248">
        <v>6.84</v>
      </c>
      <c r="H248">
        <v>19815417</v>
      </c>
    </row>
    <row r="249" spans="1:8">
      <c r="A249" s="43">
        <v>45289</v>
      </c>
      <c r="B249" t="s">
        <v>389</v>
      </c>
      <c r="C249">
        <v>60</v>
      </c>
      <c r="D249">
        <v>60</v>
      </c>
      <c r="E249">
        <v>157.35769999999999</v>
      </c>
      <c r="F249">
        <v>0</v>
      </c>
      <c r="G249">
        <v>168</v>
      </c>
      <c r="H249">
        <v>40328</v>
      </c>
    </row>
    <row r="250" spans="1:8">
      <c r="A250" s="43">
        <v>45289</v>
      </c>
      <c r="B250" t="s">
        <v>390</v>
      </c>
      <c r="C250">
        <v>19</v>
      </c>
      <c r="D250">
        <v>22.5</v>
      </c>
      <c r="E250">
        <v>41.785200000000003</v>
      </c>
      <c r="F250">
        <v>2</v>
      </c>
      <c r="G250">
        <v>60.76</v>
      </c>
      <c r="H250">
        <v>98817308</v>
      </c>
    </row>
    <row r="251" spans="1:8">
      <c r="A251" s="43">
        <v>45289</v>
      </c>
      <c r="B251" t="s">
        <v>391</v>
      </c>
      <c r="C251">
        <v>18</v>
      </c>
      <c r="D251">
        <v>22.5</v>
      </c>
      <c r="E251">
        <v>55.128700000000002</v>
      </c>
      <c r="F251">
        <v>0</v>
      </c>
      <c r="G251">
        <v>51.51</v>
      </c>
      <c r="H251">
        <v>4200000</v>
      </c>
    </row>
    <row r="252" spans="1:8">
      <c r="A252" s="43">
        <v>45289</v>
      </c>
      <c r="B252" t="s">
        <v>392</v>
      </c>
      <c r="C252">
        <v>26.5</v>
      </c>
      <c r="D252">
        <v>32.5</v>
      </c>
      <c r="E252">
        <v>20.921900000000001</v>
      </c>
      <c r="F252">
        <v>0</v>
      </c>
      <c r="G252">
        <v>28.98</v>
      </c>
      <c r="H252">
        <v>60041094</v>
      </c>
    </row>
    <row r="253" spans="1:8">
      <c r="A253" s="43">
        <v>45289</v>
      </c>
      <c r="B253" t="s">
        <v>133</v>
      </c>
      <c r="C253">
        <v>21.5</v>
      </c>
      <c r="D253">
        <v>27.5</v>
      </c>
      <c r="E253">
        <v>49.170299999999997</v>
      </c>
      <c r="F253">
        <v>0</v>
      </c>
      <c r="G253">
        <v>64.41</v>
      </c>
      <c r="H253">
        <v>22478282</v>
      </c>
    </row>
    <row r="254" spans="1:8">
      <c r="A254" s="43">
        <v>45289</v>
      </c>
      <c r="B254" t="s">
        <v>393</v>
      </c>
      <c r="C254">
        <v>60</v>
      </c>
      <c r="D254">
        <v>60</v>
      </c>
      <c r="E254">
        <v>54.7057</v>
      </c>
      <c r="F254">
        <v>0</v>
      </c>
      <c r="G254">
        <v>50</v>
      </c>
      <c r="H254">
        <v>727434</v>
      </c>
    </row>
    <row r="255" spans="1:8">
      <c r="A255" s="43">
        <v>45289</v>
      </c>
      <c r="B255" t="s">
        <v>394</v>
      </c>
      <c r="C255">
        <v>60</v>
      </c>
      <c r="D255">
        <v>60</v>
      </c>
      <c r="E255">
        <v>1057.4354000000001</v>
      </c>
      <c r="F255">
        <v>0</v>
      </c>
      <c r="G255">
        <v>950</v>
      </c>
      <c r="H255">
        <v>152048</v>
      </c>
    </row>
    <row r="256" spans="1:8">
      <c r="A256" s="43">
        <v>45289</v>
      </c>
      <c r="B256" t="s">
        <v>395</v>
      </c>
      <c r="C256">
        <v>13</v>
      </c>
      <c r="D256">
        <v>25</v>
      </c>
      <c r="E256">
        <v>17.865600000000001</v>
      </c>
      <c r="F256">
        <v>1</v>
      </c>
      <c r="G256">
        <v>22.2</v>
      </c>
      <c r="H256">
        <v>166305495</v>
      </c>
    </row>
    <row r="257" spans="1:8">
      <c r="A257" s="43">
        <v>45289</v>
      </c>
      <c r="B257" t="s">
        <v>396</v>
      </c>
      <c r="C257">
        <v>20</v>
      </c>
      <c r="D257">
        <v>27.5</v>
      </c>
      <c r="E257">
        <v>9084.7132999999994</v>
      </c>
      <c r="F257">
        <v>0</v>
      </c>
      <c r="G257">
        <v>9998</v>
      </c>
      <c r="H257">
        <v>774702</v>
      </c>
    </row>
    <row r="258" spans="1:8">
      <c r="A258" s="43">
        <v>45289</v>
      </c>
      <c r="B258" t="s">
        <v>397</v>
      </c>
      <c r="C258">
        <v>13</v>
      </c>
      <c r="D258">
        <v>17.5</v>
      </c>
      <c r="E258">
        <v>21.963799999999999</v>
      </c>
      <c r="F258">
        <v>2</v>
      </c>
      <c r="G258">
        <v>23.06</v>
      </c>
      <c r="H258">
        <v>74252857</v>
      </c>
    </row>
    <row r="259" spans="1:8">
      <c r="A259" s="43">
        <v>45289</v>
      </c>
      <c r="B259" t="s">
        <v>398</v>
      </c>
      <c r="C259">
        <v>22.5</v>
      </c>
      <c r="D259">
        <v>27.5</v>
      </c>
      <c r="E259">
        <v>193.52359999999999</v>
      </c>
      <c r="F259">
        <v>0</v>
      </c>
      <c r="G259">
        <v>328.77</v>
      </c>
      <c r="H259">
        <v>7391532</v>
      </c>
    </row>
    <row r="260" spans="1:8">
      <c r="A260" s="43">
        <v>45289</v>
      </c>
      <c r="B260" t="s">
        <v>399</v>
      </c>
      <c r="C260">
        <v>30</v>
      </c>
      <c r="D260">
        <v>42.5</v>
      </c>
      <c r="E260">
        <v>9.9733999999999998</v>
      </c>
      <c r="F260">
        <v>0.5</v>
      </c>
      <c r="G260">
        <v>12.41</v>
      </c>
      <c r="H260">
        <v>337431183</v>
      </c>
    </row>
    <row r="261" spans="1:8">
      <c r="A261" s="43">
        <v>45289</v>
      </c>
      <c r="B261" t="s">
        <v>400</v>
      </c>
      <c r="C261">
        <v>27.5</v>
      </c>
      <c r="D261">
        <v>32.5</v>
      </c>
      <c r="E261">
        <v>12.795299999999999</v>
      </c>
      <c r="F261">
        <v>0</v>
      </c>
      <c r="G261">
        <v>14.51</v>
      </c>
      <c r="H261">
        <v>228985597</v>
      </c>
    </row>
    <row r="262" spans="1:8">
      <c r="A262" s="43">
        <v>45289</v>
      </c>
      <c r="B262" t="s">
        <v>401</v>
      </c>
      <c r="C262">
        <v>60</v>
      </c>
      <c r="D262">
        <v>60</v>
      </c>
      <c r="E262">
        <v>3.6932999999999998</v>
      </c>
      <c r="F262">
        <v>0</v>
      </c>
      <c r="G262">
        <v>3.76</v>
      </c>
      <c r="H262">
        <v>36708000</v>
      </c>
    </row>
    <row r="263" spans="1:8">
      <c r="A263" s="43">
        <v>45289</v>
      </c>
      <c r="B263" t="s">
        <v>402</v>
      </c>
      <c r="C263">
        <v>12</v>
      </c>
      <c r="D263">
        <v>15</v>
      </c>
      <c r="E263">
        <v>38.120899999999999</v>
      </c>
      <c r="F263">
        <v>2</v>
      </c>
      <c r="G263">
        <v>48.51</v>
      </c>
      <c r="H263">
        <v>709724304</v>
      </c>
    </row>
    <row r="264" spans="1:8">
      <c r="A264" s="43">
        <v>45289</v>
      </c>
      <c r="B264" t="s">
        <v>403</v>
      </c>
      <c r="C264">
        <v>25</v>
      </c>
      <c r="D264">
        <v>32.5</v>
      </c>
      <c r="E264">
        <v>78.502600000000001</v>
      </c>
      <c r="F264">
        <v>0</v>
      </c>
      <c r="G264">
        <v>81.87</v>
      </c>
      <c r="H264">
        <v>76659608</v>
      </c>
    </row>
    <row r="265" spans="1:8">
      <c r="A265" s="43">
        <v>45289</v>
      </c>
      <c r="B265" t="s">
        <v>404</v>
      </c>
      <c r="C265">
        <v>15.5</v>
      </c>
      <c r="D265">
        <v>22.5</v>
      </c>
      <c r="E265">
        <v>30.605</v>
      </c>
      <c r="F265">
        <v>0</v>
      </c>
      <c r="G265">
        <v>34.17</v>
      </c>
      <c r="H265">
        <v>227500000</v>
      </c>
    </row>
    <row r="266" spans="1:8">
      <c r="A266" s="43">
        <v>45289</v>
      </c>
      <c r="B266" t="s">
        <v>405</v>
      </c>
      <c r="C266">
        <v>46</v>
      </c>
      <c r="D266">
        <v>60</v>
      </c>
      <c r="E266">
        <v>4.0091000000000001</v>
      </c>
      <c r="F266">
        <v>0</v>
      </c>
      <c r="G266">
        <v>4.5199999999999996</v>
      </c>
      <c r="H266">
        <v>68112686</v>
      </c>
    </row>
    <row r="267" spans="1:8">
      <c r="A267" s="43">
        <v>45289</v>
      </c>
      <c r="B267" t="s">
        <v>406</v>
      </c>
      <c r="C267">
        <v>36.5</v>
      </c>
      <c r="D267">
        <v>42.5</v>
      </c>
      <c r="E267">
        <v>7.8240999999999996</v>
      </c>
      <c r="F267">
        <v>0</v>
      </c>
      <c r="G267">
        <v>7.87</v>
      </c>
      <c r="H267">
        <v>74905237</v>
      </c>
    </row>
    <row r="268" spans="1:8">
      <c r="A268" s="43">
        <v>45289</v>
      </c>
      <c r="B268" t="s">
        <v>407</v>
      </c>
      <c r="C268">
        <v>33</v>
      </c>
      <c r="D268">
        <v>42.5</v>
      </c>
      <c r="E268">
        <v>6.7750000000000004</v>
      </c>
      <c r="F268">
        <v>0</v>
      </c>
      <c r="G268">
        <v>8.48</v>
      </c>
      <c r="H268">
        <v>264935469</v>
      </c>
    </row>
    <row r="269" spans="1:8">
      <c r="A269" s="43">
        <v>45289</v>
      </c>
      <c r="B269" t="s">
        <v>408</v>
      </c>
      <c r="C269">
        <v>30</v>
      </c>
      <c r="D269">
        <v>42.5</v>
      </c>
      <c r="E269">
        <v>14.0678</v>
      </c>
      <c r="F269">
        <v>0</v>
      </c>
      <c r="G269">
        <v>12.05</v>
      </c>
      <c r="H269">
        <v>7470000</v>
      </c>
    </row>
    <row r="270" spans="1:8">
      <c r="A270" s="43">
        <v>45289</v>
      </c>
      <c r="B270" t="s">
        <v>409</v>
      </c>
      <c r="C270">
        <v>60</v>
      </c>
      <c r="D270">
        <v>60</v>
      </c>
      <c r="E270">
        <v>5.3719999999999999</v>
      </c>
      <c r="F270">
        <v>0</v>
      </c>
      <c r="G270">
        <v>5.5</v>
      </c>
      <c r="H270">
        <v>1503032</v>
      </c>
    </row>
    <row r="271" spans="1:8">
      <c r="A271" s="43">
        <v>45289</v>
      </c>
      <c r="B271" t="s">
        <v>410</v>
      </c>
      <c r="C271">
        <v>11.5</v>
      </c>
      <c r="D271">
        <v>15</v>
      </c>
      <c r="E271">
        <v>25.981200000000001</v>
      </c>
      <c r="F271">
        <v>2</v>
      </c>
      <c r="G271">
        <v>28.43</v>
      </c>
      <c r="H271">
        <v>456246245</v>
      </c>
    </row>
    <row r="272" spans="1:8">
      <c r="A272" s="43">
        <v>45289</v>
      </c>
      <c r="B272" t="s">
        <v>411</v>
      </c>
      <c r="C272">
        <v>11.5</v>
      </c>
      <c r="D272">
        <v>15</v>
      </c>
      <c r="E272">
        <v>26.888999999999999</v>
      </c>
      <c r="F272">
        <v>2</v>
      </c>
      <c r="G272">
        <v>26.99</v>
      </c>
      <c r="H272">
        <v>227131081</v>
      </c>
    </row>
    <row r="273" spans="1:8">
      <c r="A273" s="43">
        <v>45289</v>
      </c>
      <c r="B273" t="s">
        <v>412</v>
      </c>
      <c r="C273">
        <v>17.5</v>
      </c>
      <c r="D273">
        <v>22.5</v>
      </c>
      <c r="E273">
        <v>38.453200000000002</v>
      </c>
      <c r="F273">
        <v>2</v>
      </c>
      <c r="G273">
        <v>55.32</v>
      </c>
      <c r="H273">
        <v>471524166</v>
      </c>
    </row>
    <row r="274" spans="1:8">
      <c r="A274" s="43">
        <v>45289</v>
      </c>
      <c r="B274" t="s">
        <v>413</v>
      </c>
      <c r="C274">
        <v>11</v>
      </c>
      <c r="D274">
        <v>15</v>
      </c>
      <c r="E274">
        <v>45.401600000000002</v>
      </c>
      <c r="F274">
        <v>2</v>
      </c>
      <c r="G274">
        <v>46.59</v>
      </c>
      <c r="H274">
        <v>227230833</v>
      </c>
    </row>
    <row r="275" spans="1:8">
      <c r="A275" s="43">
        <v>45289</v>
      </c>
      <c r="B275" t="s">
        <v>414</v>
      </c>
      <c r="C275">
        <v>37.5</v>
      </c>
      <c r="D275">
        <v>42.5</v>
      </c>
      <c r="E275">
        <v>2.9220000000000002</v>
      </c>
      <c r="F275">
        <v>0</v>
      </c>
      <c r="G275">
        <v>3.27</v>
      </c>
      <c r="H275">
        <v>49800996</v>
      </c>
    </row>
    <row r="276" spans="1:8">
      <c r="A276" s="43">
        <v>45289</v>
      </c>
      <c r="B276" t="s">
        <v>415</v>
      </c>
      <c r="C276">
        <v>60</v>
      </c>
      <c r="D276">
        <v>60</v>
      </c>
      <c r="E276">
        <v>83.912899999999993</v>
      </c>
      <c r="F276">
        <v>0</v>
      </c>
      <c r="G276">
        <v>75</v>
      </c>
      <c r="H276">
        <v>2623337</v>
      </c>
    </row>
    <row r="277" spans="1:8">
      <c r="A277" s="43">
        <v>45289</v>
      </c>
      <c r="B277" t="s">
        <v>416</v>
      </c>
      <c r="C277">
        <v>60</v>
      </c>
      <c r="D277">
        <v>60</v>
      </c>
      <c r="E277">
        <v>186.26169999999999</v>
      </c>
      <c r="F277">
        <v>0</v>
      </c>
      <c r="G277">
        <v>159.57</v>
      </c>
      <c r="H277">
        <v>2747730</v>
      </c>
    </row>
    <row r="278" spans="1:8">
      <c r="A278" s="43">
        <v>45289</v>
      </c>
      <c r="B278" t="s">
        <v>417</v>
      </c>
      <c r="C278">
        <v>23.5</v>
      </c>
      <c r="D278">
        <v>27.5</v>
      </c>
      <c r="E278">
        <v>19.351500000000001</v>
      </c>
      <c r="F278">
        <v>0</v>
      </c>
      <c r="G278">
        <v>20.64</v>
      </c>
      <c r="H278">
        <v>90845000</v>
      </c>
    </row>
    <row r="279" spans="1:8">
      <c r="A279" s="43">
        <v>45289</v>
      </c>
      <c r="B279" t="s">
        <v>418</v>
      </c>
      <c r="C279">
        <v>60</v>
      </c>
      <c r="D279">
        <v>60</v>
      </c>
      <c r="E279">
        <v>15.460900000000001</v>
      </c>
      <c r="F279">
        <v>0</v>
      </c>
      <c r="G279">
        <v>15.5</v>
      </c>
      <c r="H279">
        <v>1488000</v>
      </c>
    </row>
    <row r="280" spans="1:8">
      <c r="A280" s="43">
        <v>45289</v>
      </c>
      <c r="B280" t="s">
        <v>419</v>
      </c>
      <c r="C280">
        <v>60</v>
      </c>
      <c r="D280">
        <v>60</v>
      </c>
      <c r="E280">
        <v>12.4396</v>
      </c>
      <c r="F280">
        <v>0</v>
      </c>
      <c r="G280">
        <v>12</v>
      </c>
      <c r="H280">
        <v>22500000</v>
      </c>
    </row>
    <row r="281" spans="1:8">
      <c r="A281" s="43">
        <v>45289</v>
      </c>
      <c r="B281" t="s">
        <v>420</v>
      </c>
      <c r="C281">
        <v>10.5</v>
      </c>
      <c r="D281">
        <v>15</v>
      </c>
      <c r="E281">
        <v>93.328299999999999</v>
      </c>
      <c r="F281">
        <v>2</v>
      </c>
      <c r="G281">
        <v>112.23</v>
      </c>
      <c r="H281">
        <v>600884719</v>
      </c>
    </row>
    <row r="282" spans="1:8">
      <c r="A282" s="43">
        <v>45289</v>
      </c>
      <c r="B282" t="s">
        <v>130</v>
      </c>
      <c r="C282">
        <v>18.5</v>
      </c>
      <c r="D282">
        <v>22.5</v>
      </c>
      <c r="E282">
        <v>8.6631999999999998</v>
      </c>
      <c r="F282">
        <v>2</v>
      </c>
      <c r="G282">
        <v>11.14</v>
      </c>
      <c r="H282">
        <v>503992628</v>
      </c>
    </row>
    <row r="283" spans="1:8">
      <c r="A283" s="43">
        <v>45289</v>
      </c>
      <c r="B283" t="s">
        <v>421</v>
      </c>
      <c r="C283">
        <v>12</v>
      </c>
      <c r="D283">
        <v>22.5</v>
      </c>
      <c r="E283">
        <v>24.050599999999999</v>
      </c>
      <c r="F283">
        <v>1</v>
      </c>
      <c r="G283">
        <v>30.95</v>
      </c>
      <c r="H283">
        <v>159339825</v>
      </c>
    </row>
    <row r="284" spans="1:8">
      <c r="A284" s="43">
        <v>45289</v>
      </c>
      <c r="B284" t="s">
        <v>422</v>
      </c>
      <c r="C284">
        <v>20</v>
      </c>
      <c r="D284">
        <v>27.5</v>
      </c>
      <c r="E284">
        <v>268.43400000000003</v>
      </c>
      <c r="F284">
        <v>0</v>
      </c>
      <c r="G284">
        <v>363.9</v>
      </c>
      <c r="H284">
        <v>15525350</v>
      </c>
    </row>
    <row r="285" spans="1:8">
      <c r="A285" s="43">
        <v>45289</v>
      </c>
      <c r="B285" t="s">
        <v>423</v>
      </c>
      <c r="C285">
        <v>31.5</v>
      </c>
      <c r="D285">
        <v>42.5</v>
      </c>
      <c r="E285">
        <v>33.514099999999999</v>
      </c>
      <c r="F285">
        <v>0</v>
      </c>
      <c r="G285">
        <v>40.06</v>
      </c>
      <c r="H285">
        <v>12540000</v>
      </c>
    </row>
    <row r="286" spans="1:8">
      <c r="A286" s="43">
        <v>45289</v>
      </c>
      <c r="B286" t="s">
        <v>424</v>
      </c>
      <c r="C286">
        <v>15.5</v>
      </c>
      <c r="D286">
        <v>22.5</v>
      </c>
      <c r="E286">
        <v>72.026600000000002</v>
      </c>
      <c r="F286">
        <v>0</v>
      </c>
      <c r="G286">
        <v>83</v>
      </c>
      <c r="H286">
        <v>114507383</v>
      </c>
    </row>
    <row r="287" spans="1:8">
      <c r="A287" s="43">
        <v>45289</v>
      </c>
      <c r="B287" t="s">
        <v>425</v>
      </c>
      <c r="C287">
        <v>20.5</v>
      </c>
      <c r="D287">
        <v>27.5</v>
      </c>
      <c r="E287">
        <v>39.593800000000002</v>
      </c>
      <c r="F287">
        <v>0</v>
      </c>
      <c r="G287">
        <v>37.36</v>
      </c>
      <c r="H287">
        <v>114258134</v>
      </c>
    </row>
    <row r="288" spans="1:8">
      <c r="A288" s="43">
        <v>45289</v>
      </c>
      <c r="B288" t="s">
        <v>426</v>
      </c>
      <c r="C288">
        <v>25.5</v>
      </c>
      <c r="D288">
        <v>32.5</v>
      </c>
      <c r="E288">
        <v>357.59</v>
      </c>
      <c r="F288">
        <v>0</v>
      </c>
      <c r="G288">
        <v>376</v>
      </c>
      <c r="H288">
        <v>2888833</v>
      </c>
    </row>
    <row r="289" spans="1:8">
      <c r="A289" s="43">
        <v>45289</v>
      </c>
      <c r="B289" t="s">
        <v>427</v>
      </c>
      <c r="C289">
        <v>25</v>
      </c>
      <c r="D289">
        <v>32.5</v>
      </c>
      <c r="E289">
        <v>38.7408</v>
      </c>
      <c r="F289">
        <v>0</v>
      </c>
      <c r="G289">
        <v>39.799999999999997</v>
      </c>
      <c r="H289">
        <v>8000000</v>
      </c>
    </row>
    <row r="290" spans="1:8">
      <c r="A290" s="43">
        <v>45289</v>
      </c>
      <c r="B290" t="s">
        <v>428</v>
      </c>
      <c r="C290">
        <v>22.5</v>
      </c>
      <c r="D290">
        <v>27.5</v>
      </c>
      <c r="E290">
        <v>43.169400000000003</v>
      </c>
      <c r="F290">
        <v>0</v>
      </c>
      <c r="G290">
        <v>48.9</v>
      </c>
      <c r="H290">
        <v>5736265</v>
      </c>
    </row>
    <row r="291" spans="1:8">
      <c r="A291" s="43">
        <v>45289</v>
      </c>
      <c r="B291" t="s">
        <v>429</v>
      </c>
      <c r="C291">
        <v>43</v>
      </c>
      <c r="D291">
        <v>60</v>
      </c>
      <c r="E291">
        <v>8.3821999999999992</v>
      </c>
      <c r="F291">
        <v>0</v>
      </c>
      <c r="G291">
        <v>8.3000000000000007</v>
      </c>
      <c r="H291">
        <v>4500000</v>
      </c>
    </row>
    <row r="292" spans="1:8">
      <c r="A292" s="43">
        <v>45289</v>
      </c>
      <c r="B292" t="s">
        <v>430</v>
      </c>
      <c r="C292">
        <v>7.5</v>
      </c>
      <c r="D292">
        <v>15</v>
      </c>
      <c r="E292">
        <v>11.6191</v>
      </c>
      <c r="F292">
        <v>2</v>
      </c>
      <c r="G292">
        <v>111.3</v>
      </c>
      <c r="H292">
        <v>50000000</v>
      </c>
    </row>
    <row r="293" spans="1:8">
      <c r="A293" s="43">
        <v>45289</v>
      </c>
      <c r="B293" t="s">
        <v>431</v>
      </c>
      <c r="C293">
        <v>60</v>
      </c>
      <c r="D293">
        <v>60</v>
      </c>
      <c r="E293">
        <v>14.474500000000001</v>
      </c>
      <c r="F293">
        <v>0</v>
      </c>
      <c r="G293">
        <v>21.6</v>
      </c>
      <c r="H293">
        <v>44113827</v>
      </c>
    </row>
    <row r="294" spans="1:8">
      <c r="A294" s="43">
        <v>45289</v>
      </c>
      <c r="B294" t="s">
        <v>432</v>
      </c>
      <c r="C294">
        <v>28</v>
      </c>
      <c r="D294">
        <v>32.5</v>
      </c>
      <c r="E294">
        <v>14.8428</v>
      </c>
      <c r="F294">
        <v>0</v>
      </c>
      <c r="G294">
        <v>14.05</v>
      </c>
      <c r="H294">
        <v>24755000</v>
      </c>
    </row>
    <row r="295" spans="1:8">
      <c r="A295" s="43">
        <v>45289</v>
      </c>
      <c r="B295" t="s">
        <v>433</v>
      </c>
      <c r="C295">
        <v>60</v>
      </c>
      <c r="D295">
        <v>60</v>
      </c>
      <c r="E295">
        <v>0</v>
      </c>
      <c r="F295">
        <v>0</v>
      </c>
      <c r="G295">
        <v>3.85</v>
      </c>
      <c r="H295">
        <v>666000</v>
      </c>
    </row>
    <row r="296" spans="1:8">
      <c r="A296" s="43">
        <v>45289</v>
      </c>
      <c r="B296" t="s">
        <v>434</v>
      </c>
      <c r="C296">
        <v>60</v>
      </c>
      <c r="D296">
        <v>60</v>
      </c>
      <c r="E296">
        <v>0</v>
      </c>
      <c r="F296">
        <v>0</v>
      </c>
      <c r="G296">
        <v>0.65</v>
      </c>
      <c r="H296">
        <v>2400000</v>
      </c>
    </row>
    <row r="297" spans="1:8">
      <c r="A297" s="43">
        <v>45289</v>
      </c>
      <c r="B297" t="s">
        <v>435</v>
      </c>
      <c r="C297">
        <v>60</v>
      </c>
      <c r="D297">
        <v>60</v>
      </c>
      <c r="E297">
        <v>0</v>
      </c>
      <c r="F297">
        <v>0</v>
      </c>
      <c r="G297">
        <v>3.49</v>
      </c>
      <c r="H297">
        <v>8443614</v>
      </c>
    </row>
    <row r="298" spans="1:8">
      <c r="A298" s="43">
        <v>45289</v>
      </c>
      <c r="B298" t="s">
        <v>436</v>
      </c>
      <c r="C298">
        <v>60</v>
      </c>
      <c r="D298">
        <v>60</v>
      </c>
      <c r="E298">
        <v>8.2201000000000004</v>
      </c>
      <c r="F298">
        <v>0</v>
      </c>
      <c r="G298">
        <v>7.35</v>
      </c>
      <c r="H298">
        <v>964746</v>
      </c>
    </row>
    <row r="299" spans="1:8">
      <c r="A299" s="43">
        <v>45289</v>
      </c>
      <c r="B299" t="s">
        <v>437</v>
      </c>
      <c r="C299">
        <v>60</v>
      </c>
      <c r="D299">
        <v>60</v>
      </c>
      <c r="E299">
        <v>276.625</v>
      </c>
      <c r="F299">
        <v>0</v>
      </c>
      <c r="G299">
        <v>283.10000000000002</v>
      </c>
      <c r="H299">
        <v>306130</v>
      </c>
    </row>
    <row r="300" spans="1:8">
      <c r="A300" s="43">
        <v>45289</v>
      </c>
      <c r="B300" t="s">
        <v>438</v>
      </c>
      <c r="C300">
        <v>27</v>
      </c>
      <c r="D300">
        <v>32.5</v>
      </c>
      <c r="E300">
        <v>7.6955</v>
      </c>
      <c r="F300">
        <v>0</v>
      </c>
      <c r="G300">
        <v>7.32</v>
      </c>
      <c r="H300">
        <v>68783631</v>
      </c>
    </row>
    <row r="301" spans="1:8">
      <c r="A301" s="43">
        <v>45289</v>
      </c>
      <c r="B301" t="s">
        <v>439</v>
      </c>
      <c r="C301">
        <v>18</v>
      </c>
      <c r="D301">
        <v>22.5</v>
      </c>
      <c r="E301">
        <v>7.3079999999999998</v>
      </c>
      <c r="F301">
        <v>0</v>
      </c>
      <c r="G301">
        <v>7.15</v>
      </c>
      <c r="H301">
        <v>199494900</v>
      </c>
    </row>
    <row r="302" spans="1:8">
      <c r="A302" s="43">
        <v>45289</v>
      </c>
      <c r="B302" t="s">
        <v>440</v>
      </c>
      <c r="C302">
        <v>60</v>
      </c>
      <c r="D302">
        <v>60</v>
      </c>
      <c r="E302">
        <v>7.3410000000000002</v>
      </c>
      <c r="F302">
        <v>0</v>
      </c>
      <c r="G302">
        <v>6.35</v>
      </c>
      <c r="H302">
        <v>26000000</v>
      </c>
    </row>
    <row r="303" spans="1:8">
      <c r="A303" s="43">
        <v>45289</v>
      </c>
      <c r="B303" t="s">
        <v>441</v>
      </c>
      <c r="C303">
        <v>24</v>
      </c>
      <c r="D303">
        <v>27.5</v>
      </c>
      <c r="E303">
        <v>21456.025300000001</v>
      </c>
      <c r="F303">
        <v>0</v>
      </c>
      <c r="G303">
        <v>21900</v>
      </c>
      <c r="H303">
        <v>307484</v>
      </c>
    </row>
    <row r="304" spans="1:8">
      <c r="A304" s="43">
        <v>45289</v>
      </c>
      <c r="B304" t="s">
        <v>442</v>
      </c>
      <c r="C304">
        <v>60</v>
      </c>
      <c r="D304">
        <v>60</v>
      </c>
      <c r="E304">
        <v>13.2639</v>
      </c>
      <c r="F304">
        <v>0</v>
      </c>
      <c r="G304">
        <v>15.6</v>
      </c>
      <c r="H304">
        <v>4590000</v>
      </c>
    </row>
    <row r="305" spans="1:8">
      <c r="A305" s="43">
        <v>45289</v>
      </c>
      <c r="B305" t="s">
        <v>443</v>
      </c>
      <c r="C305">
        <v>50.5</v>
      </c>
      <c r="D305">
        <v>60</v>
      </c>
      <c r="E305">
        <v>12.9634</v>
      </c>
      <c r="F305">
        <v>0</v>
      </c>
      <c r="G305">
        <v>8.3000000000000007</v>
      </c>
      <c r="H305">
        <v>1299630</v>
      </c>
    </row>
    <row r="306" spans="1:8">
      <c r="A306" s="43">
        <v>45289</v>
      </c>
      <c r="B306" t="s">
        <v>444</v>
      </c>
      <c r="C306">
        <v>60</v>
      </c>
      <c r="D306">
        <v>60</v>
      </c>
      <c r="E306">
        <v>16.590199999999999</v>
      </c>
      <c r="F306">
        <v>0</v>
      </c>
      <c r="G306">
        <v>16.25</v>
      </c>
      <c r="H306">
        <v>21449248</v>
      </c>
    </row>
    <row r="307" spans="1:8">
      <c r="A307" s="43">
        <v>45289</v>
      </c>
      <c r="B307" t="s">
        <v>445</v>
      </c>
      <c r="C307">
        <v>25.5</v>
      </c>
      <c r="D307">
        <v>32.5</v>
      </c>
      <c r="E307">
        <v>100.64879999999999</v>
      </c>
      <c r="F307">
        <v>0</v>
      </c>
      <c r="G307">
        <v>117.94</v>
      </c>
      <c r="H307">
        <v>9276538</v>
      </c>
    </row>
    <row r="308" spans="1:8">
      <c r="A308" s="43">
        <v>45289</v>
      </c>
      <c r="B308" t="s">
        <v>446</v>
      </c>
      <c r="C308">
        <v>27.5</v>
      </c>
      <c r="D308">
        <v>32.5</v>
      </c>
      <c r="E308">
        <v>10.114100000000001</v>
      </c>
      <c r="F308">
        <v>0</v>
      </c>
      <c r="G308">
        <v>12.36</v>
      </c>
      <c r="H308">
        <v>39991685</v>
      </c>
    </row>
    <row r="309" spans="1:8">
      <c r="A309" s="43">
        <v>45289</v>
      </c>
      <c r="B309" t="s">
        <v>447</v>
      </c>
      <c r="C309">
        <v>29.5</v>
      </c>
      <c r="D309">
        <v>32.5</v>
      </c>
      <c r="E309">
        <v>36.000999999999998</v>
      </c>
      <c r="F309">
        <v>0</v>
      </c>
      <c r="G309">
        <v>33.549999999999997</v>
      </c>
      <c r="H309">
        <v>48773340</v>
      </c>
    </row>
    <row r="310" spans="1:8">
      <c r="A310" s="43">
        <v>45289</v>
      </c>
      <c r="B310" t="s">
        <v>448</v>
      </c>
      <c r="C310">
        <v>29</v>
      </c>
      <c r="D310">
        <v>32.5</v>
      </c>
      <c r="E310">
        <v>12.198600000000001</v>
      </c>
      <c r="F310">
        <v>0</v>
      </c>
      <c r="G310">
        <v>12.71</v>
      </c>
      <c r="H310">
        <v>9007043</v>
      </c>
    </row>
    <row r="311" spans="1:8">
      <c r="A311" s="43">
        <v>45289</v>
      </c>
      <c r="B311" t="s">
        <v>449</v>
      </c>
      <c r="C311">
        <v>60</v>
      </c>
      <c r="D311">
        <v>60</v>
      </c>
      <c r="E311">
        <v>4.9104000000000001</v>
      </c>
      <c r="F311">
        <v>0</v>
      </c>
      <c r="G311">
        <v>3.61</v>
      </c>
      <c r="H311">
        <v>49549902</v>
      </c>
    </row>
    <row r="312" spans="1:8">
      <c r="A312" s="43">
        <v>45289</v>
      </c>
      <c r="B312" t="s">
        <v>450</v>
      </c>
      <c r="C312">
        <v>60</v>
      </c>
      <c r="D312">
        <v>60</v>
      </c>
      <c r="E312">
        <v>0</v>
      </c>
      <c r="F312">
        <v>0</v>
      </c>
      <c r="G312">
        <v>8.75</v>
      </c>
      <c r="H312">
        <v>5987520</v>
      </c>
    </row>
    <row r="313" spans="1:8">
      <c r="A313" s="43">
        <v>45289</v>
      </c>
      <c r="B313" t="s">
        <v>451</v>
      </c>
      <c r="C313">
        <v>60</v>
      </c>
      <c r="D313">
        <v>60</v>
      </c>
      <c r="E313">
        <v>0</v>
      </c>
      <c r="F313">
        <v>0</v>
      </c>
      <c r="G313">
        <v>0.2</v>
      </c>
      <c r="H313">
        <v>1350000</v>
      </c>
    </row>
    <row r="314" spans="1:8">
      <c r="A314" s="43">
        <v>45289</v>
      </c>
      <c r="B314" t="s">
        <v>452</v>
      </c>
      <c r="C314">
        <v>60</v>
      </c>
      <c r="D314">
        <v>60</v>
      </c>
      <c r="E314">
        <v>0</v>
      </c>
      <c r="F314">
        <v>0</v>
      </c>
      <c r="G314">
        <v>2.02</v>
      </c>
      <c r="H314">
        <v>8676164</v>
      </c>
    </row>
    <row r="315" spans="1:8">
      <c r="A315" s="43">
        <v>45289</v>
      </c>
      <c r="B315" t="s">
        <v>453</v>
      </c>
      <c r="C315">
        <v>18</v>
      </c>
      <c r="D315">
        <v>22.5</v>
      </c>
      <c r="E315">
        <v>167.8537</v>
      </c>
      <c r="F315">
        <v>0</v>
      </c>
      <c r="G315">
        <v>188.06</v>
      </c>
      <c r="H315">
        <v>29812639</v>
      </c>
    </row>
    <row r="316" spans="1:8">
      <c r="A316" s="43">
        <v>45289</v>
      </c>
      <c r="B316" t="s">
        <v>454</v>
      </c>
      <c r="C316">
        <v>60</v>
      </c>
      <c r="D316">
        <v>60</v>
      </c>
      <c r="E316">
        <v>68.768199999999993</v>
      </c>
      <c r="F316">
        <v>0</v>
      </c>
      <c r="G316">
        <v>63.32</v>
      </c>
      <c r="H316">
        <v>260000</v>
      </c>
    </row>
    <row r="317" spans="1:8">
      <c r="A317" s="43">
        <v>45289</v>
      </c>
      <c r="B317" t="s">
        <v>455</v>
      </c>
      <c r="C317">
        <v>17.5</v>
      </c>
      <c r="D317">
        <v>22.5</v>
      </c>
      <c r="E317">
        <v>26.2774</v>
      </c>
      <c r="F317">
        <v>0</v>
      </c>
      <c r="G317">
        <v>35.450000000000003</v>
      </c>
      <c r="H317">
        <v>193579251</v>
      </c>
    </row>
    <row r="318" spans="1:8">
      <c r="A318" s="43">
        <v>45289</v>
      </c>
      <c r="B318" t="s">
        <v>456</v>
      </c>
      <c r="C318">
        <v>22.5</v>
      </c>
      <c r="D318">
        <v>27.5</v>
      </c>
      <c r="E318">
        <v>132.8366</v>
      </c>
      <c r="F318">
        <v>0</v>
      </c>
      <c r="G318">
        <v>129.4</v>
      </c>
      <c r="H318">
        <v>8133179</v>
      </c>
    </row>
    <row r="319" spans="1:8">
      <c r="A319" s="43">
        <v>45289</v>
      </c>
      <c r="B319" t="s">
        <v>457</v>
      </c>
      <c r="C319">
        <v>60</v>
      </c>
      <c r="D319">
        <v>60</v>
      </c>
      <c r="E319">
        <v>114.58710000000001</v>
      </c>
      <c r="F319">
        <v>0</v>
      </c>
      <c r="G319">
        <v>124.88</v>
      </c>
      <c r="H319">
        <v>8874457</v>
      </c>
    </row>
    <row r="320" spans="1:8">
      <c r="A320" s="43">
        <v>45289</v>
      </c>
      <c r="B320" t="s">
        <v>458</v>
      </c>
      <c r="C320">
        <v>24</v>
      </c>
      <c r="D320">
        <v>35</v>
      </c>
      <c r="E320">
        <v>29.469899999999999</v>
      </c>
      <c r="F320">
        <v>0.2</v>
      </c>
      <c r="G320">
        <v>29.31</v>
      </c>
      <c r="H320">
        <v>299914451</v>
      </c>
    </row>
    <row r="321" spans="1:8">
      <c r="A321" s="43">
        <v>45289</v>
      </c>
      <c r="B321" t="s">
        <v>459</v>
      </c>
      <c r="C321">
        <v>26.5</v>
      </c>
      <c r="D321">
        <v>32.5</v>
      </c>
      <c r="E321">
        <v>58.899900000000002</v>
      </c>
      <c r="F321">
        <v>0</v>
      </c>
      <c r="G321">
        <v>65.8</v>
      </c>
      <c r="H321">
        <v>4303800</v>
      </c>
    </row>
    <row r="322" spans="1:8">
      <c r="A322" s="43">
        <v>45289</v>
      </c>
      <c r="B322" t="s">
        <v>460</v>
      </c>
      <c r="C322">
        <v>11.5</v>
      </c>
      <c r="D322">
        <v>22.5</v>
      </c>
      <c r="E322">
        <v>55.4236</v>
      </c>
      <c r="F322">
        <v>1</v>
      </c>
      <c r="G322">
        <v>73.02</v>
      </c>
      <c r="H322">
        <v>152250000</v>
      </c>
    </row>
    <row r="323" spans="1:8">
      <c r="A323" s="43">
        <v>45289</v>
      </c>
      <c r="B323" t="s">
        <v>461</v>
      </c>
      <c r="C323">
        <v>23.5</v>
      </c>
      <c r="D323">
        <v>27.5</v>
      </c>
      <c r="E323">
        <v>6.6619999999999999</v>
      </c>
      <c r="F323">
        <v>0.5</v>
      </c>
      <c r="G323">
        <v>9.0399999999999991</v>
      </c>
      <c r="H323">
        <v>410132507</v>
      </c>
    </row>
    <row r="324" spans="1:8">
      <c r="A324" s="43">
        <v>45289</v>
      </c>
      <c r="B324" t="s">
        <v>462</v>
      </c>
      <c r="C324">
        <v>60</v>
      </c>
      <c r="D324">
        <v>60</v>
      </c>
      <c r="E324">
        <v>9.6385000000000005</v>
      </c>
      <c r="F324">
        <v>0.5</v>
      </c>
      <c r="G324">
        <v>13.3</v>
      </c>
      <c r="H324">
        <v>1330000</v>
      </c>
    </row>
    <row r="325" spans="1:8">
      <c r="A325" s="43">
        <v>45289</v>
      </c>
      <c r="B325" t="s">
        <v>463</v>
      </c>
      <c r="C325">
        <v>11.5</v>
      </c>
      <c r="D325">
        <v>15</v>
      </c>
      <c r="E325">
        <v>25.981200000000001</v>
      </c>
      <c r="F325">
        <v>2</v>
      </c>
      <c r="G325">
        <v>28.43</v>
      </c>
      <c r="H325">
        <v>456246245</v>
      </c>
    </row>
    <row r="326" spans="1:8">
      <c r="A326" s="43">
        <v>45289</v>
      </c>
      <c r="B326" t="s">
        <v>464</v>
      </c>
      <c r="C326">
        <v>45</v>
      </c>
      <c r="D326">
        <v>60</v>
      </c>
      <c r="E326">
        <v>3.9411999999999998</v>
      </c>
      <c r="F326">
        <v>0.2</v>
      </c>
      <c r="G326">
        <v>5.26</v>
      </c>
      <c r="H326">
        <v>2761519425</v>
      </c>
    </row>
    <row r="327" spans="1:8">
      <c r="A327" s="43">
        <v>45289</v>
      </c>
      <c r="B327" t="s">
        <v>465</v>
      </c>
      <c r="C327">
        <v>26</v>
      </c>
      <c r="D327">
        <v>32.5</v>
      </c>
      <c r="E327">
        <v>178.8871</v>
      </c>
      <c r="F327">
        <v>0.5</v>
      </c>
      <c r="G327">
        <v>234.23</v>
      </c>
      <c r="H327">
        <v>58758389</v>
      </c>
    </row>
    <row r="328" spans="1:8">
      <c r="A328" s="43">
        <v>45289</v>
      </c>
      <c r="B328" t="s">
        <v>466</v>
      </c>
      <c r="C328">
        <v>60</v>
      </c>
      <c r="D328">
        <v>60</v>
      </c>
      <c r="E328">
        <v>3.9641999999999999</v>
      </c>
      <c r="F328">
        <v>0.5</v>
      </c>
      <c r="G328">
        <v>4.51</v>
      </c>
      <c r="H328">
        <v>129428571</v>
      </c>
    </row>
    <row r="329" spans="1:8">
      <c r="A329" s="43">
        <v>45289</v>
      </c>
      <c r="B329" t="s">
        <v>467</v>
      </c>
      <c r="C329">
        <v>11.5</v>
      </c>
      <c r="D329">
        <v>15</v>
      </c>
      <c r="E329">
        <v>26.888999999999999</v>
      </c>
      <c r="F329">
        <v>2</v>
      </c>
      <c r="G329">
        <v>26.99</v>
      </c>
      <c r="H329">
        <v>227131081</v>
      </c>
    </row>
    <row r="330" spans="1:8">
      <c r="A330" s="43">
        <v>45289</v>
      </c>
      <c r="B330" t="s">
        <v>468</v>
      </c>
      <c r="C330">
        <v>13</v>
      </c>
      <c r="D330">
        <v>17.5</v>
      </c>
      <c r="E330">
        <v>21.450800000000001</v>
      </c>
      <c r="F330">
        <v>2</v>
      </c>
      <c r="G330">
        <v>22.58</v>
      </c>
      <c r="H330">
        <v>151935493</v>
      </c>
    </row>
    <row r="331" spans="1:8">
      <c r="A331" s="43">
        <v>45289</v>
      </c>
      <c r="B331" t="s">
        <v>469</v>
      </c>
      <c r="C331">
        <v>10</v>
      </c>
      <c r="D331">
        <v>15</v>
      </c>
      <c r="E331">
        <v>607.03959999999995</v>
      </c>
      <c r="F331">
        <v>2</v>
      </c>
      <c r="G331">
        <v>786.98</v>
      </c>
      <c r="H331">
        <v>94012500</v>
      </c>
    </row>
    <row r="332" spans="1:8">
      <c r="A332" s="43">
        <v>45289</v>
      </c>
      <c r="B332" t="s">
        <v>470</v>
      </c>
      <c r="C332">
        <v>11.5</v>
      </c>
      <c r="D332">
        <v>15</v>
      </c>
      <c r="E332">
        <v>33.765000000000001</v>
      </c>
      <c r="F332">
        <v>2</v>
      </c>
      <c r="G332">
        <v>38.92</v>
      </c>
      <c r="H332">
        <v>483005804</v>
      </c>
    </row>
    <row r="333" spans="1:8">
      <c r="A333" s="43">
        <v>45289</v>
      </c>
      <c r="B333" t="s">
        <v>471</v>
      </c>
      <c r="C333">
        <v>12</v>
      </c>
      <c r="D333">
        <v>15</v>
      </c>
      <c r="E333">
        <v>497.6318</v>
      </c>
      <c r="F333">
        <v>2</v>
      </c>
      <c r="G333">
        <v>581.27</v>
      </c>
      <c r="H333">
        <v>86309203</v>
      </c>
    </row>
    <row r="334" spans="1:8">
      <c r="A334" s="43">
        <v>45289</v>
      </c>
      <c r="B334" t="s">
        <v>472</v>
      </c>
      <c r="C334">
        <v>11.5</v>
      </c>
      <c r="D334">
        <v>22.5</v>
      </c>
      <c r="E334">
        <v>58.772100000000002</v>
      </c>
      <c r="F334">
        <v>1</v>
      </c>
      <c r="G334">
        <v>66.180000000000007</v>
      </c>
      <c r="H334">
        <v>83908483</v>
      </c>
    </row>
    <row r="335" spans="1:8">
      <c r="A335" s="43">
        <v>45289</v>
      </c>
      <c r="B335" t="s">
        <v>473</v>
      </c>
      <c r="C335">
        <v>17</v>
      </c>
      <c r="D335">
        <v>22.5</v>
      </c>
      <c r="E335">
        <v>9.8742999999999999</v>
      </c>
      <c r="F335">
        <v>2</v>
      </c>
      <c r="G335">
        <v>11.81</v>
      </c>
      <c r="H335">
        <v>6330000</v>
      </c>
    </row>
    <row r="336" spans="1:8">
      <c r="A336" s="43">
        <v>45289</v>
      </c>
      <c r="B336" t="s">
        <v>474</v>
      </c>
      <c r="C336">
        <v>11</v>
      </c>
      <c r="D336">
        <v>15</v>
      </c>
      <c r="E336">
        <v>27.7499</v>
      </c>
      <c r="F336">
        <v>2</v>
      </c>
      <c r="G336">
        <v>32.11</v>
      </c>
      <c r="H336">
        <v>509099903</v>
      </c>
    </row>
    <row r="337" spans="1:8">
      <c r="A337" s="43">
        <v>45289</v>
      </c>
      <c r="B337" t="s">
        <v>475</v>
      </c>
      <c r="C337">
        <v>60</v>
      </c>
      <c r="D337">
        <v>60</v>
      </c>
      <c r="E337">
        <v>12.493399999999999</v>
      </c>
      <c r="F337">
        <v>0.5</v>
      </c>
      <c r="G337">
        <v>13.81</v>
      </c>
      <c r="H337">
        <v>5430000</v>
      </c>
    </row>
    <row r="338" spans="1:8">
      <c r="A338" s="43">
        <v>45289</v>
      </c>
      <c r="B338" t="s">
        <v>476</v>
      </c>
      <c r="C338">
        <v>22</v>
      </c>
      <c r="D338">
        <v>27.5</v>
      </c>
      <c r="E338">
        <v>24.939499999999999</v>
      </c>
      <c r="F338">
        <v>0.5</v>
      </c>
      <c r="G338">
        <v>25.95</v>
      </c>
      <c r="H338">
        <v>96047612</v>
      </c>
    </row>
    <row r="339" spans="1:8">
      <c r="A339" s="43">
        <v>45289</v>
      </c>
      <c r="B339" t="s">
        <v>477</v>
      </c>
      <c r="C339">
        <v>13.5</v>
      </c>
      <c r="D339">
        <v>17.5</v>
      </c>
      <c r="E339">
        <v>21.927700000000002</v>
      </c>
      <c r="F339">
        <v>2</v>
      </c>
      <c r="G339">
        <v>27.97</v>
      </c>
      <c r="H339">
        <v>220408163</v>
      </c>
    </row>
    <row r="340" spans="1:8">
      <c r="A340" s="43">
        <v>45289</v>
      </c>
      <c r="B340" t="s">
        <v>478</v>
      </c>
      <c r="C340">
        <v>14</v>
      </c>
      <c r="D340">
        <v>25</v>
      </c>
      <c r="E340">
        <v>94.265000000000001</v>
      </c>
      <c r="F340">
        <v>1</v>
      </c>
      <c r="G340">
        <v>99.47</v>
      </c>
      <c r="H340">
        <v>26951077</v>
      </c>
    </row>
    <row r="341" spans="1:8">
      <c r="A341" s="43">
        <v>45289</v>
      </c>
      <c r="B341" t="s">
        <v>479</v>
      </c>
      <c r="C341">
        <v>60</v>
      </c>
      <c r="D341">
        <v>60</v>
      </c>
      <c r="E341">
        <v>12.918900000000001</v>
      </c>
      <c r="F341">
        <v>0.5</v>
      </c>
      <c r="G341">
        <v>14.7</v>
      </c>
      <c r="H341">
        <v>3700000</v>
      </c>
    </row>
    <row r="342" spans="1:8">
      <c r="A342" s="43">
        <v>45289</v>
      </c>
      <c r="B342" t="s">
        <v>480</v>
      </c>
      <c r="C342">
        <v>11</v>
      </c>
      <c r="D342">
        <v>22.5</v>
      </c>
      <c r="E342">
        <v>67.6096</v>
      </c>
      <c r="F342">
        <v>1</v>
      </c>
      <c r="G342">
        <v>76.72</v>
      </c>
      <c r="H342">
        <v>140639939</v>
      </c>
    </row>
    <row r="343" spans="1:8">
      <c r="A343" s="43">
        <v>45289</v>
      </c>
      <c r="B343" t="s">
        <v>481</v>
      </c>
      <c r="C343">
        <v>12</v>
      </c>
      <c r="D343">
        <v>22.5</v>
      </c>
      <c r="E343">
        <v>24.050599999999999</v>
      </c>
      <c r="F343">
        <v>1</v>
      </c>
      <c r="G343">
        <v>30.95</v>
      </c>
      <c r="H343">
        <v>159339825</v>
      </c>
    </row>
    <row r="344" spans="1:8">
      <c r="A344" s="43">
        <v>45289</v>
      </c>
      <c r="B344" t="s">
        <v>482</v>
      </c>
      <c r="C344">
        <v>15</v>
      </c>
      <c r="D344">
        <v>30</v>
      </c>
      <c r="E344">
        <v>245.9332</v>
      </c>
      <c r="F344">
        <v>1</v>
      </c>
      <c r="G344">
        <v>321.13</v>
      </c>
      <c r="H344">
        <v>26240135</v>
      </c>
    </row>
    <row r="345" spans="1:8">
      <c r="A345" s="43">
        <v>45289</v>
      </c>
      <c r="B345" t="s">
        <v>483</v>
      </c>
      <c r="C345">
        <v>13.5</v>
      </c>
      <c r="D345">
        <v>17.5</v>
      </c>
      <c r="E345">
        <v>57.695700000000002</v>
      </c>
      <c r="F345">
        <v>2</v>
      </c>
      <c r="G345">
        <v>75.569999999999993</v>
      </c>
      <c r="H345">
        <v>90277064</v>
      </c>
    </row>
    <row r="346" spans="1:8">
      <c r="A346" s="43">
        <v>45289</v>
      </c>
      <c r="B346" t="s">
        <v>484</v>
      </c>
      <c r="C346">
        <v>18</v>
      </c>
      <c r="D346">
        <v>22.5</v>
      </c>
      <c r="E346">
        <v>16.552199999999999</v>
      </c>
      <c r="F346">
        <v>2</v>
      </c>
      <c r="G346">
        <v>22.58</v>
      </c>
      <c r="H346">
        <v>428006078</v>
      </c>
    </row>
    <row r="347" spans="1:8">
      <c r="A347" s="43">
        <v>45289</v>
      </c>
      <c r="B347" t="s">
        <v>485</v>
      </c>
      <c r="C347">
        <v>29.5</v>
      </c>
      <c r="D347">
        <v>32.5</v>
      </c>
      <c r="E347">
        <v>7.3272000000000004</v>
      </c>
      <c r="F347">
        <v>0.5</v>
      </c>
      <c r="G347">
        <v>7.69</v>
      </c>
      <c r="H347">
        <v>225000000</v>
      </c>
    </row>
    <row r="348" spans="1:8">
      <c r="A348" s="43">
        <v>45289</v>
      </c>
      <c r="B348" t="s">
        <v>486</v>
      </c>
      <c r="C348">
        <v>54.5</v>
      </c>
      <c r="D348">
        <v>60</v>
      </c>
      <c r="E348">
        <v>5.7868000000000004</v>
      </c>
      <c r="F348">
        <v>0.5</v>
      </c>
      <c r="G348">
        <v>7.05</v>
      </c>
      <c r="H348">
        <v>188916179</v>
      </c>
    </row>
    <row r="349" spans="1:8">
      <c r="A349" s="43">
        <v>45289</v>
      </c>
      <c r="B349" t="s">
        <v>487</v>
      </c>
      <c r="C349">
        <v>42</v>
      </c>
      <c r="D349">
        <v>60</v>
      </c>
      <c r="E349">
        <v>5.5072000000000001</v>
      </c>
      <c r="F349">
        <v>0.2</v>
      </c>
      <c r="G349">
        <v>6.67</v>
      </c>
      <c r="H349">
        <v>803741747</v>
      </c>
    </row>
    <row r="350" spans="1:8">
      <c r="A350" s="43">
        <v>45289</v>
      </c>
      <c r="B350" t="s">
        <v>488</v>
      </c>
      <c r="C350">
        <v>11</v>
      </c>
      <c r="D350">
        <v>15</v>
      </c>
      <c r="E350">
        <v>93.6404</v>
      </c>
      <c r="F350">
        <v>2</v>
      </c>
      <c r="G350">
        <v>114.94</v>
      </c>
      <c r="H350">
        <v>113574397</v>
      </c>
    </row>
    <row r="351" spans="1:8">
      <c r="A351" s="43">
        <v>45289</v>
      </c>
      <c r="B351" t="s">
        <v>489</v>
      </c>
      <c r="C351">
        <v>10</v>
      </c>
      <c r="D351">
        <v>15</v>
      </c>
      <c r="E351">
        <v>427.63490000000002</v>
      </c>
      <c r="F351">
        <v>2</v>
      </c>
      <c r="G351">
        <v>421.94</v>
      </c>
      <c r="H351">
        <v>129859769</v>
      </c>
    </row>
    <row r="352" spans="1:8">
      <c r="A352" s="43">
        <v>45289</v>
      </c>
      <c r="B352" t="s">
        <v>490</v>
      </c>
      <c r="C352">
        <v>35</v>
      </c>
      <c r="D352">
        <v>42.5</v>
      </c>
      <c r="E352">
        <v>5.2872000000000003</v>
      </c>
      <c r="F352">
        <v>0.5</v>
      </c>
      <c r="G352">
        <v>5.96</v>
      </c>
      <c r="H352">
        <v>389155137</v>
      </c>
    </row>
    <row r="353" spans="1:8">
      <c r="A353" s="43">
        <v>45289</v>
      </c>
      <c r="B353" t="s">
        <v>491</v>
      </c>
      <c r="C353">
        <v>13</v>
      </c>
      <c r="D353">
        <v>17.5</v>
      </c>
      <c r="E353">
        <v>83.826700000000002</v>
      </c>
      <c r="F353">
        <v>2</v>
      </c>
      <c r="G353">
        <v>115.03</v>
      </c>
      <c r="H353">
        <v>667914508</v>
      </c>
    </row>
    <row r="354" spans="1:8">
      <c r="A354" s="43">
        <v>45289</v>
      </c>
      <c r="B354" t="s">
        <v>492</v>
      </c>
      <c r="C354">
        <v>16</v>
      </c>
      <c r="D354">
        <v>22.5</v>
      </c>
      <c r="E354">
        <v>21.148800000000001</v>
      </c>
      <c r="F354">
        <v>2</v>
      </c>
      <c r="G354">
        <v>29.19</v>
      </c>
      <c r="H354">
        <v>223956138</v>
      </c>
    </row>
    <row r="355" spans="1:8">
      <c r="A355" s="43">
        <v>45289</v>
      </c>
      <c r="B355" t="s">
        <v>493</v>
      </c>
      <c r="C355">
        <v>17</v>
      </c>
      <c r="D355">
        <v>22.5</v>
      </c>
      <c r="E355">
        <v>295.66149999999999</v>
      </c>
      <c r="F355">
        <v>2</v>
      </c>
      <c r="G355">
        <v>558.36</v>
      </c>
      <c r="H355">
        <v>21804348</v>
      </c>
    </row>
    <row r="356" spans="1:8">
      <c r="A356" s="43">
        <v>45289</v>
      </c>
      <c r="B356" t="s">
        <v>494</v>
      </c>
      <c r="C356">
        <v>13.5</v>
      </c>
      <c r="D356">
        <v>17.5</v>
      </c>
      <c r="E356">
        <v>146.9074</v>
      </c>
      <c r="F356">
        <v>2</v>
      </c>
      <c r="G356">
        <v>176.71</v>
      </c>
      <c r="H356">
        <v>211262985</v>
      </c>
    </row>
    <row r="357" spans="1:8">
      <c r="A357" s="43">
        <v>45289</v>
      </c>
      <c r="B357" t="s">
        <v>495</v>
      </c>
      <c r="C357">
        <v>43</v>
      </c>
      <c r="D357">
        <v>60</v>
      </c>
      <c r="E357">
        <v>10.1798</v>
      </c>
      <c r="F357">
        <v>0.5</v>
      </c>
      <c r="G357">
        <v>12.23</v>
      </c>
      <c r="H357">
        <v>592208467</v>
      </c>
    </row>
    <row r="358" spans="1:8">
      <c r="A358" s="43">
        <v>45289</v>
      </c>
      <c r="B358" t="s">
        <v>496</v>
      </c>
      <c r="C358">
        <v>14.5</v>
      </c>
      <c r="D358">
        <v>17.5</v>
      </c>
      <c r="E358">
        <v>50.673699999999997</v>
      </c>
      <c r="F358">
        <v>2</v>
      </c>
      <c r="G358">
        <v>51.48</v>
      </c>
      <c r="H358">
        <v>204597770</v>
      </c>
    </row>
    <row r="359" spans="1:8">
      <c r="A359" s="43">
        <v>45289</v>
      </c>
      <c r="B359" t="s">
        <v>497</v>
      </c>
      <c r="C359">
        <v>38.5</v>
      </c>
      <c r="D359">
        <v>42.5</v>
      </c>
      <c r="E359">
        <v>1.0976999999999999</v>
      </c>
      <c r="F359">
        <v>0.5</v>
      </c>
      <c r="G359">
        <v>1.0900000000000001</v>
      </c>
      <c r="H359">
        <v>3178651433</v>
      </c>
    </row>
    <row r="360" spans="1:8">
      <c r="A360" s="43">
        <v>45289</v>
      </c>
      <c r="B360" t="s">
        <v>498</v>
      </c>
      <c r="C360">
        <v>37.5</v>
      </c>
      <c r="D360">
        <v>42.5</v>
      </c>
      <c r="E360">
        <v>2.1240999999999999</v>
      </c>
      <c r="F360">
        <v>0.5</v>
      </c>
      <c r="G360">
        <v>2.2799999999999998</v>
      </c>
      <c r="H360">
        <v>993333086</v>
      </c>
    </row>
    <row r="361" spans="1:8">
      <c r="A361" s="43">
        <v>45289</v>
      </c>
      <c r="B361" t="s">
        <v>499</v>
      </c>
      <c r="C361">
        <v>12.5</v>
      </c>
      <c r="D361">
        <v>17.5</v>
      </c>
      <c r="E361">
        <v>52.385899999999999</v>
      </c>
      <c r="F361">
        <v>2</v>
      </c>
      <c r="G361">
        <v>73.52</v>
      </c>
      <c r="H361">
        <v>285397499</v>
      </c>
    </row>
    <row r="362" spans="1:8">
      <c r="A362" s="43">
        <v>45289</v>
      </c>
      <c r="B362" t="s">
        <v>500</v>
      </c>
      <c r="C362">
        <v>15</v>
      </c>
      <c r="D362">
        <v>22.5</v>
      </c>
      <c r="E362">
        <v>11.4612</v>
      </c>
      <c r="F362">
        <v>2</v>
      </c>
      <c r="G362">
        <v>11.33</v>
      </c>
      <c r="H362">
        <v>336505696</v>
      </c>
    </row>
    <row r="363" spans="1:8">
      <c r="A363" s="43">
        <v>45289</v>
      </c>
      <c r="B363" t="s">
        <v>501</v>
      </c>
      <c r="C363">
        <v>10</v>
      </c>
      <c r="D363">
        <v>15</v>
      </c>
      <c r="E363">
        <v>434.56889999999999</v>
      </c>
      <c r="F363">
        <v>2</v>
      </c>
      <c r="G363">
        <v>423.56</v>
      </c>
      <c r="H363">
        <v>174154620</v>
      </c>
    </row>
    <row r="364" spans="1:8">
      <c r="A364" s="43">
        <v>45289</v>
      </c>
      <c r="B364" t="s">
        <v>502</v>
      </c>
      <c r="C364">
        <v>19.5</v>
      </c>
      <c r="D364">
        <v>22.5</v>
      </c>
      <c r="E364">
        <v>8.3122000000000007</v>
      </c>
      <c r="F364">
        <v>2</v>
      </c>
      <c r="G364">
        <v>7.97</v>
      </c>
      <c r="H364">
        <v>325991410</v>
      </c>
    </row>
    <row r="365" spans="1:8">
      <c r="A365" s="43">
        <v>45289</v>
      </c>
      <c r="B365" t="s">
        <v>503</v>
      </c>
      <c r="C365">
        <v>12.5</v>
      </c>
      <c r="D365">
        <v>17.5</v>
      </c>
      <c r="E365">
        <v>88.705200000000005</v>
      </c>
      <c r="F365">
        <v>2</v>
      </c>
      <c r="G365">
        <v>99.72</v>
      </c>
      <c r="H365">
        <v>68866875</v>
      </c>
    </row>
    <row r="366" spans="1:8">
      <c r="A366" s="43">
        <v>45289</v>
      </c>
      <c r="B366" t="s">
        <v>504</v>
      </c>
      <c r="C366">
        <v>41</v>
      </c>
      <c r="D366">
        <v>60</v>
      </c>
      <c r="E366">
        <v>6.1879999999999997</v>
      </c>
      <c r="F366">
        <v>0.5</v>
      </c>
      <c r="G366">
        <v>6.54</v>
      </c>
      <c r="H366">
        <v>106919105</v>
      </c>
    </row>
    <row r="367" spans="1:8">
      <c r="A367" s="43">
        <v>45289</v>
      </c>
      <c r="B367" t="s">
        <v>505</v>
      </c>
      <c r="C367">
        <v>15</v>
      </c>
      <c r="D367">
        <v>22.5</v>
      </c>
      <c r="E367">
        <v>13.507899999999999</v>
      </c>
      <c r="F367">
        <v>2</v>
      </c>
      <c r="G367">
        <v>13.52</v>
      </c>
      <c r="H367">
        <v>227922627</v>
      </c>
    </row>
    <row r="368" spans="1:8">
      <c r="A368" s="43">
        <v>45289</v>
      </c>
      <c r="B368" t="s">
        <v>506</v>
      </c>
      <c r="C368">
        <v>14</v>
      </c>
      <c r="D368">
        <v>17.5</v>
      </c>
      <c r="E368">
        <v>91.434200000000004</v>
      </c>
      <c r="F368">
        <v>2</v>
      </c>
      <c r="G368">
        <v>79.069999999999993</v>
      </c>
      <c r="H368">
        <v>381773466</v>
      </c>
    </row>
    <row r="369" spans="1:8">
      <c r="A369" s="43">
        <v>45289</v>
      </c>
      <c r="B369" t="s">
        <v>507</v>
      </c>
      <c r="C369">
        <v>17.5</v>
      </c>
      <c r="D369">
        <v>22.5</v>
      </c>
      <c r="E369">
        <v>12.7826</v>
      </c>
      <c r="F369">
        <v>2</v>
      </c>
      <c r="G369">
        <v>14.37</v>
      </c>
      <c r="H369">
        <v>2570000</v>
      </c>
    </row>
    <row r="370" spans="1:8">
      <c r="A370" s="43">
        <v>45289</v>
      </c>
      <c r="B370" t="s">
        <v>508</v>
      </c>
      <c r="C370">
        <v>11.5</v>
      </c>
      <c r="D370">
        <v>22.5</v>
      </c>
      <c r="E370">
        <v>23.616900000000001</v>
      </c>
      <c r="F370">
        <v>1</v>
      </c>
      <c r="G370">
        <v>23.63</v>
      </c>
      <c r="H370">
        <v>417917500</v>
      </c>
    </row>
    <row r="371" spans="1:8">
      <c r="A371" s="43">
        <v>45289</v>
      </c>
      <c r="B371" t="s">
        <v>509</v>
      </c>
      <c r="C371">
        <v>30</v>
      </c>
      <c r="D371">
        <v>42.5</v>
      </c>
      <c r="E371">
        <v>7.7050999999999998</v>
      </c>
      <c r="F371">
        <v>0.5</v>
      </c>
      <c r="G371">
        <v>7.91</v>
      </c>
      <c r="H371">
        <v>154773348</v>
      </c>
    </row>
    <row r="372" spans="1:8">
      <c r="A372" s="43">
        <v>45289</v>
      </c>
      <c r="B372" t="s">
        <v>510</v>
      </c>
      <c r="C372">
        <v>38.5</v>
      </c>
      <c r="D372">
        <v>42.5</v>
      </c>
      <c r="E372">
        <v>1.4588000000000001</v>
      </c>
      <c r="F372">
        <v>0.5</v>
      </c>
      <c r="G372">
        <v>1.41</v>
      </c>
      <c r="H372">
        <v>3238487971</v>
      </c>
    </row>
    <row r="373" spans="1:8">
      <c r="A373" s="43">
        <v>45289</v>
      </c>
      <c r="B373" t="s">
        <v>511</v>
      </c>
      <c r="C373">
        <v>19</v>
      </c>
      <c r="D373">
        <v>22.5</v>
      </c>
      <c r="E373">
        <v>41.785200000000003</v>
      </c>
      <c r="F373">
        <v>2</v>
      </c>
      <c r="G373">
        <v>60.76</v>
      </c>
      <c r="H373">
        <v>98817308</v>
      </c>
    </row>
    <row r="374" spans="1:8">
      <c r="A374" s="43">
        <v>45289</v>
      </c>
      <c r="B374" t="s">
        <v>512</v>
      </c>
      <c r="C374">
        <v>12.5</v>
      </c>
      <c r="D374">
        <v>25</v>
      </c>
      <c r="E374">
        <v>22.543800000000001</v>
      </c>
      <c r="F374">
        <v>1</v>
      </c>
      <c r="G374">
        <v>21.72</v>
      </c>
      <c r="H374">
        <v>60746405</v>
      </c>
    </row>
    <row r="375" spans="1:8">
      <c r="A375" s="43">
        <v>45289</v>
      </c>
      <c r="B375" t="s">
        <v>513</v>
      </c>
      <c r="C375">
        <v>10.5</v>
      </c>
      <c r="D375">
        <v>15</v>
      </c>
      <c r="E375">
        <v>93.328299999999999</v>
      </c>
      <c r="F375">
        <v>2</v>
      </c>
      <c r="G375">
        <v>112.23</v>
      </c>
      <c r="H375">
        <v>600884719</v>
      </c>
    </row>
    <row r="376" spans="1:8">
      <c r="A376" s="43">
        <v>45289</v>
      </c>
      <c r="B376" t="s">
        <v>514</v>
      </c>
      <c r="C376">
        <v>11</v>
      </c>
      <c r="D376">
        <v>22.5</v>
      </c>
      <c r="E376">
        <v>26.760999999999999</v>
      </c>
      <c r="F376">
        <v>1</v>
      </c>
      <c r="G376">
        <v>31.92</v>
      </c>
      <c r="H376">
        <v>97140000</v>
      </c>
    </row>
    <row r="377" spans="1:8">
      <c r="A377" s="43">
        <v>45289</v>
      </c>
      <c r="B377" t="s">
        <v>515</v>
      </c>
      <c r="C377">
        <v>13</v>
      </c>
      <c r="D377">
        <v>25</v>
      </c>
      <c r="E377">
        <v>17.865600000000001</v>
      </c>
      <c r="F377">
        <v>1</v>
      </c>
      <c r="G377">
        <v>22.2</v>
      </c>
      <c r="H377">
        <v>166305495</v>
      </c>
    </row>
    <row r="378" spans="1:8">
      <c r="A378" s="43">
        <v>45289</v>
      </c>
      <c r="B378" t="s">
        <v>516</v>
      </c>
      <c r="C378">
        <v>10</v>
      </c>
      <c r="D378">
        <v>15</v>
      </c>
      <c r="E378">
        <v>279.68669999999997</v>
      </c>
      <c r="F378">
        <v>2</v>
      </c>
      <c r="G378">
        <v>294.91000000000003</v>
      </c>
      <c r="H378">
        <v>268313234</v>
      </c>
    </row>
    <row r="379" spans="1:8">
      <c r="A379" s="43">
        <v>45289</v>
      </c>
      <c r="B379" t="s">
        <v>517</v>
      </c>
      <c r="C379">
        <v>15</v>
      </c>
      <c r="D379">
        <v>30</v>
      </c>
      <c r="E379">
        <v>18.607299999999999</v>
      </c>
      <c r="F379">
        <v>1</v>
      </c>
      <c r="G379">
        <v>18.62</v>
      </c>
      <c r="H379">
        <v>80424505</v>
      </c>
    </row>
    <row r="380" spans="1:8">
      <c r="A380" s="43">
        <v>45289</v>
      </c>
      <c r="B380" t="s">
        <v>518</v>
      </c>
      <c r="C380">
        <v>28.5</v>
      </c>
      <c r="D380">
        <v>32.5</v>
      </c>
      <c r="E380">
        <v>110.4439</v>
      </c>
      <c r="F380">
        <v>0.5</v>
      </c>
      <c r="G380">
        <v>145</v>
      </c>
      <c r="H380">
        <v>69934628</v>
      </c>
    </row>
    <row r="381" spans="1:8">
      <c r="A381" s="43">
        <v>45289</v>
      </c>
      <c r="B381" t="s">
        <v>519</v>
      </c>
      <c r="C381">
        <v>18.5</v>
      </c>
      <c r="D381">
        <v>22.5</v>
      </c>
      <c r="E381">
        <v>9.7436000000000007</v>
      </c>
      <c r="F381">
        <v>2</v>
      </c>
      <c r="G381">
        <v>10.5</v>
      </c>
      <c r="H381">
        <v>330739044</v>
      </c>
    </row>
    <row r="382" spans="1:8">
      <c r="A382" s="43">
        <v>45289</v>
      </c>
      <c r="B382" t="s">
        <v>520</v>
      </c>
      <c r="C382">
        <v>10</v>
      </c>
      <c r="D382">
        <v>22.5</v>
      </c>
      <c r="E382">
        <v>13.6851</v>
      </c>
      <c r="F382">
        <v>1</v>
      </c>
      <c r="G382">
        <v>13.74</v>
      </c>
      <c r="H382">
        <v>555925000</v>
      </c>
    </row>
    <row r="383" spans="1:8">
      <c r="A383" s="43">
        <v>45289</v>
      </c>
      <c r="B383" t="s">
        <v>521</v>
      </c>
      <c r="C383">
        <v>25</v>
      </c>
      <c r="D383">
        <v>32.5</v>
      </c>
      <c r="E383">
        <v>11.2067</v>
      </c>
      <c r="F383">
        <v>0.5</v>
      </c>
      <c r="G383">
        <v>13.96</v>
      </c>
      <c r="H383">
        <v>6090000</v>
      </c>
    </row>
    <row r="384" spans="1:8">
      <c r="A384" s="43">
        <v>45289</v>
      </c>
      <c r="B384" t="s">
        <v>522</v>
      </c>
      <c r="C384">
        <v>10</v>
      </c>
      <c r="D384">
        <v>22.5</v>
      </c>
      <c r="E384">
        <v>13.6851</v>
      </c>
      <c r="F384">
        <v>1</v>
      </c>
      <c r="G384">
        <v>14</v>
      </c>
      <c r="H384">
        <v>555925000</v>
      </c>
    </row>
    <row r="385" spans="1:8">
      <c r="A385" s="43">
        <v>45289</v>
      </c>
      <c r="B385" t="s">
        <v>523</v>
      </c>
      <c r="C385">
        <v>25</v>
      </c>
      <c r="D385">
        <v>32.5</v>
      </c>
      <c r="E385">
        <v>11.2067</v>
      </c>
      <c r="F385">
        <v>0.5</v>
      </c>
      <c r="G385">
        <v>14.22</v>
      </c>
      <c r="H385">
        <v>6090000</v>
      </c>
    </row>
    <row r="386" spans="1:8">
      <c r="A386" s="43">
        <v>45289</v>
      </c>
      <c r="B386" t="s">
        <v>524</v>
      </c>
      <c r="C386">
        <v>28.5</v>
      </c>
      <c r="D386">
        <v>32.5</v>
      </c>
      <c r="E386">
        <v>110.4439</v>
      </c>
      <c r="F386">
        <v>0.5</v>
      </c>
      <c r="G386">
        <v>147.71</v>
      </c>
      <c r="H386">
        <v>69934628</v>
      </c>
    </row>
    <row r="387" spans="1:8">
      <c r="A387" s="43">
        <v>45289</v>
      </c>
      <c r="B387" t="s">
        <v>525</v>
      </c>
      <c r="C387">
        <v>18.5</v>
      </c>
      <c r="D387">
        <v>22.5</v>
      </c>
      <c r="E387">
        <v>9.7436000000000007</v>
      </c>
      <c r="F387">
        <v>2</v>
      </c>
      <c r="G387">
        <v>10.7</v>
      </c>
      <c r="H387">
        <v>330739044</v>
      </c>
    </row>
    <row r="388" spans="1:8">
      <c r="A388" s="43">
        <v>45289</v>
      </c>
      <c r="B388" t="s">
        <v>526</v>
      </c>
      <c r="C388">
        <v>30</v>
      </c>
      <c r="D388">
        <v>42.5</v>
      </c>
      <c r="E388">
        <v>7.7050999999999998</v>
      </c>
      <c r="F388">
        <v>0.5</v>
      </c>
      <c r="G388">
        <v>8.0399999999999991</v>
      </c>
      <c r="H388">
        <v>154773348</v>
      </c>
    </row>
    <row r="389" spans="1:8">
      <c r="A389" s="43">
        <v>45289</v>
      </c>
      <c r="B389" t="s">
        <v>527</v>
      </c>
      <c r="C389">
        <v>20</v>
      </c>
      <c r="D389">
        <v>27.5</v>
      </c>
      <c r="E389">
        <v>38.453200000000002</v>
      </c>
      <c r="F389">
        <v>0.5</v>
      </c>
      <c r="G389">
        <v>56.35</v>
      </c>
      <c r="H389">
        <v>471524166</v>
      </c>
    </row>
    <row r="390" spans="1:8">
      <c r="A390" s="43">
        <v>45289</v>
      </c>
      <c r="B390" t="s">
        <v>528</v>
      </c>
      <c r="C390">
        <v>38.5</v>
      </c>
      <c r="D390">
        <v>42.5</v>
      </c>
      <c r="E390">
        <v>1.0976999999999999</v>
      </c>
      <c r="F390">
        <v>0.5</v>
      </c>
      <c r="G390">
        <v>1.1200000000000001</v>
      </c>
      <c r="H390">
        <v>3178651433</v>
      </c>
    </row>
    <row r="391" spans="1:8">
      <c r="A391" s="43">
        <v>45289</v>
      </c>
      <c r="B391" t="s">
        <v>529</v>
      </c>
      <c r="C391">
        <v>11</v>
      </c>
      <c r="D391">
        <v>15</v>
      </c>
      <c r="E391">
        <v>127.6533</v>
      </c>
      <c r="F391">
        <v>2</v>
      </c>
      <c r="G391">
        <v>163.99</v>
      </c>
      <c r="H391">
        <v>447813299</v>
      </c>
    </row>
    <row r="392" spans="1:8">
      <c r="A392" s="43">
        <v>45289</v>
      </c>
      <c r="B392" t="s">
        <v>530</v>
      </c>
      <c r="C392">
        <v>11.5</v>
      </c>
      <c r="D392">
        <v>15</v>
      </c>
      <c r="E392">
        <v>107.8399</v>
      </c>
      <c r="F392">
        <v>2</v>
      </c>
      <c r="G392">
        <v>142</v>
      </c>
      <c r="H392">
        <v>65940940</v>
      </c>
    </row>
    <row r="393" spans="1:8">
      <c r="A393" s="43">
        <v>45289</v>
      </c>
      <c r="B393" t="s">
        <v>531</v>
      </c>
      <c r="C393">
        <v>12</v>
      </c>
      <c r="D393">
        <v>15</v>
      </c>
      <c r="E393">
        <v>21.185700000000001</v>
      </c>
      <c r="F393">
        <v>2</v>
      </c>
      <c r="G393">
        <v>22.05</v>
      </c>
      <c r="H393">
        <v>185014865</v>
      </c>
    </row>
    <row r="394" spans="1:8">
      <c r="A394" s="43">
        <v>45289</v>
      </c>
      <c r="B394" t="s">
        <v>532</v>
      </c>
      <c r="C394">
        <v>17</v>
      </c>
      <c r="D394">
        <v>22.5</v>
      </c>
      <c r="E394">
        <v>295.66149999999999</v>
      </c>
      <c r="F394">
        <v>2</v>
      </c>
      <c r="G394">
        <v>572.29</v>
      </c>
      <c r="H394">
        <v>21804348</v>
      </c>
    </row>
    <row r="395" spans="1:8">
      <c r="A395" s="43">
        <v>45289</v>
      </c>
      <c r="B395" t="s">
        <v>533</v>
      </c>
      <c r="C395">
        <v>18</v>
      </c>
      <c r="D395">
        <v>22.5</v>
      </c>
      <c r="E395">
        <v>16.552199999999999</v>
      </c>
      <c r="F395">
        <v>2</v>
      </c>
      <c r="G395">
        <v>22.93</v>
      </c>
      <c r="H395">
        <v>428006078</v>
      </c>
    </row>
    <row r="396" spans="1:8">
      <c r="A396" s="43">
        <v>45289</v>
      </c>
      <c r="B396" t="s">
        <v>534</v>
      </c>
      <c r="C396">
        <v>10.5</v>
      </c>
      <c r="D396">
        <v>15</v>
      </c>
      <c r="E396">
        <v>139.1465</v>
      </c>
      <c r="F396">
        <v>2</v>
      </c>
      <c r="G396">
        <v>164.47</v>
      </c>
      <c r="H396">
        <v>116577023</v>
      </c>
    </row>
    <row r="397" spans="1:8">
      <c r="A397" s="43">
        <v>45289</v>
      </c>
      <c r="B397" t="s">
        <v>535</v>
      </c>
      <c r="C397">
        <v>11</v>
      </c>
      <c r="D397">
        <v>15</v>
      </c>
      <c r="E397">
        <v>93.6404</v>
      </c>
      <c r="F397">
        <v>2</v>
      </c>
      <c r="G397">
        <v>117.33</v>
      </c>
      <c r="H397">
        <v>113574397</v>
      </c>
    </row>
    <row r="398" spans="1:8">
      <c r="A398" s="43">
        <v>45289</v>
      </c>
      <c r="B398" t="s">
        <v>536</v>
      </c>
      <c r="C398">
        <v>13.5</v>
      </c>
      <c r="D398">
        <v>17.5</v>
      </c>
      <c r="E398">
        <v>15.5406</v>
      </c>
      <c r="F398">
        <v>2</v>
      </c>
      <c r="G398">
        <v>19.38</v>
      </c>
      <c r="H398">
        <v>858496527</v>
      </c>
    </row>
    <row r="399" spans="1:8">
      <c r="A399" s="43">
        <v>45289</v>
      </c>
      <c r="B399" t="s">
        <v>537</v>
      </c>
      <c r="C399">
        <v>45.5</v>
      </c>
      <c r="D399">
        <v>60</v>
      </c>
      <c r="E399">
        <v>6.1993</v>
      </c>
      <c r="F399">
        <v>0.5</v>
      </c>
      <c r="G399">
        <v>6.28</v>
      </c>
      <c r="H399">
        <v>121028336</v>
      </c>
    </row>
    <row r="400" spans="1:8">
      <c r="A400" s="43">
        <v>45289</v>
      </c>
      <c r="B400" t="s">
        <v>538</v>
      </c>
      <c r="C400">
        <v>19.5</v>
      </c>
      <c r="D400">
        <v>30</v>
      </c>
      <c r="E400">
        <v>425.09960000000001</v>
      </c>
      <c r="F400">
        <v>1</v>
      </c>
      <c r="G400">
        <v>513.99</v>
      </c>
      <c r="H400">
        <v>23842513</v>
      </c>
    </row>
    <row r="401" spans="1:8">
      <c r="A401" s="43">
        <v>45289</v>
      </c>
      <c r="B401" t="s">
        <v>539</v>
      </c>
      <c r="C401">
        <v>14.5</v>
      </c>
      <c r="D401">
        <v>17.5</v>
      </c>
      <c r="E401">
        <v>50.673699999999997</v>
      </c>
      <c r="F401">
        <v>2</v>
      </c>
      <c r="G401">
        <v>52.6</v>
      </c>
      <c r="H401">
        <v>204597770</v>
      </c>
    </row>
    <row r="402" spans="1:8">
      <c r="A402" s="43">
        <v>45289</v>
      </c>
      <c r="B402" t="s">
        <v>540</v>
      </c>
      <c r="C402">
        <v>18.5</v>
      </c>
      <c r="D402">
        <v>22.5</v>
      </c>
      <c r="E402">
        <v>8.6631999999999998</v>
      </c>
      <c r="F402">
        <v>2</v>
      </c>
      <c r="G402">
        <v>11.42</v>
      </c>
      <c r="H402">
        <v>503992628</v>
      </c>
    </row>
    <row r="403" spans="1:8">
      <c r="A403" s="43">
        <v>45289</v>
      </c>
      <c r="B403" t="s">
        <v>541</v>
      </c>
      <c r="C403">
        <v>24.5</v>
      </c>
      <c r="D403">
        <v>27.5</v>
      </c>
      <c r="E403">
        <v>21.8125</v>
      </c>
      <c r="F403">
        <v>0.5</v>
      </c>
      <c r="G403">
        <v>25.26</v>
      </c>
      <c r="H403">
        <v>434789762</v>
      </c>
    </row>
    <row r="404" spans="1:8">
      <c r="A404" s="43">
        <v>45289</v>
      </c>
      <c r="B404" t="s">
        <v>542</v>
      </c>
      <c r="C404">
        <v>35</v>
      </c>
      <c r="D404">
        <v>42.5</v>
      </c>
      <c r="E404">
        <v>5.2872000000000003</v>
      </c>
      <c r="F404">
        <v>0.5</v>
      </c>
      <c r="G404">
        <v>6.02</v>
      </c>
      <c r="H404">
        <v>389155137</v>
      </c>
    </row>
    <row r="405" spans="1:8">
      <c r="A405" s="43">
        <v>45289</v>
      </c>
      <c r="B405" t="s">
        <v>543</v>
      </c>
      <c r="C405">
        <v>11.5</v>
      </c>
      <c r="D405">
        <v>22.5</v>
      </c>
      <c r="E405">
        <v>23.616900000000001</v>
      </c>
      <c r="F405">
        <v>1</v>
      </c>
      <c r="G405">
        <v>24.09</v>
      </c>
      <c r="H405">
        <v>417917500</v>
      </c>
    </row>
    <row r="406" spans="1:8">
      <c r="A406" s="43">
        <v>45289</v>
      </c>
      <c r="B406" t="s">
        <v>544</v>
      </c>
      <c r="C406">
        <v>11.5</v>
      </c>
      <c r="D406">
        <v>15</v>
      </c>
      <c r="E406">
        <v>26.888999999999999</v>
      </c>
      <c r="F406">
        <v>2</v>
      </c>
      <c r="G406">
        <v>27.41</v>
      </c>
      <c r="H406">
        <v>227131081</v>
      </c>
    </row>
    <row r="407" spans="1:8">
      <c r="A407" s="43">
        <v>45289</v>
      </c>
      <c r="B407" t="s">
        <v>545</v>
      </c>
      <c r="C407">
        <v>12.5</v>
      </c>
      <c r="D407">
        <v>17.5</v>
      </c>
      <c r="E407">
        <v>88.705200000000005</v>
      </c>
      <c r="F407">
        <v>2</v>
      </c>
      <c r="G407">
        <v>101.02</v>
      </c>
      <c r="H407">
        <v>68866875</v>
      </c>
    </row>
    <row r="408" spans="1:8">
      <c r="A408" s="43">
        <v>45289</v>
      </c>
      <c r="B408" t="s">
        <v>546</v>
      </c>
      <c r="C408">
        <v>12.5</v>
      </c>
      <c r="D408">
        <v>17.5</v>
      </c>
      <c r="E408">
        <v>139.2567</v>
      </c>
      <c r="F408">
        <v>2</v>
      </c>
      <c r="G408">
        <v>153.38</v>
      </c>
      <c r="H408">
        <v>53506166</v>
      </c>
    </row>
    <row r="409" spans="1:8">
      <c r="A409" s="43">
        <v>45289</v>
      </c>
      <c r="B409" t="s">
        <v>547</v>
      </c>
      <c r="C409">
        <v>15</v>
      </c>
      <c r="D409">
        <v>30</v>
      </c>
      <c r="E409">
        <v>18.607299999999999</v>
      </c>
      <c r="F409">
        <v>1</v>
      </c>
      <c r="G409">
        <v>17.73</v>
      </c>
      <c r="H409">
        <v>80424505</v>
      </c>
    </row>
    <row r="410" spans="1:8">
      <c r="A410" s="43">
        <v>45289</v>
      </c>
      <c r="B410" t="s">
        <v>548</v>
      </c>
      <c r="C410">
        <v>43</v>
      </c>
      <c r="D410">
        <v>60</v>
      </c>
      <c r="E410">
        <v>10.1798</v>
      </c>
      <c r="F410">
        <v>0.5</v>
      </c>
      <c r="G410">
        <v>12.52</v>
      </c>
      <c r="H410">
        <v>592208467</v>
      </c>
    </row>
    <row r="411" spans="1:8">
      <c r="A411" s="43">
        <v>45289</v>
      </c>
      <c r="B411" t="s">
        <v>549</v>
      </c>
      <c r="C411">
        <v>19.5</v>
      </c>
      <c r="D411">
        <v>22.5</v>
      </c>
      <c r="E411">
        <v>8.3122000000000007</v>
      </c>
      <c r="F411">
        <v>2</v>
      </c>
      <c r="G411">
        <v>8.1</v>
      </c>
      <c r="H411">
        <v>325991410</v>
      </c>
    </row>
    <row r="412" spans="1:8">
      <c r="A412" s="43">
        <v>45289</v>
      </c>
      <c r="B412" t="s">
        <v>550</v>
      </c>
      <c r="C412">
        <v>14</v>
      </c>
      <c r="D412">
        <v>17.5</v>
      </c>
      <c r="E412">
        <v>91.434200000000004</v>
      </c>
      <c r="F412">
        <v>2</v>
      </c>
      <c r="G412">
        <v>80.650000000000006</v>
      </c>
      <c r="H412">
        <v>381773466</v>
      </c>
    </row>
    <row r="413" spans="1:8">
      <c r="A413" s="43">
        <v>45289</v>
      </c>
      <c r="B413" t="s">
        <v>551</v>
      </c>
      <c r="C413">
        <v>11</v>
      </c>
      <c r="D413">
        <v>22.5</v>
      </c>
      <c r="E413">
        <v>67.6096</v>
      </c>
      <c r="F413">
        <v>1</v>
      </c>
      <c r="G413">
        <v>78.180000000000007</v>
      </c>
      <c r="H413">
        <v>140639939</v>
      </c>
    </row>
    <row r="414" spans="1:8">
      <c r="A414" s="43">
        <v>45289</v>
      </c>
      <c r="B414" t="s">
        <v>552</v>
      </c>
      <c r="C414">
        <v>54.5</v>
      </c>
      <c r="D414">
        <v>60</v>
      </c>
      <c r="E414">
        <v>5.7868000000000004</v>
      </c>
      <c r="F414">
        <v>0.5</v>
      </c>
      <c r="G414">
        <v>7.2</v>
      </c>
      <c r="H414">
        <v>188916179</v>
      </c>
    </row>
    <row r="415" spans="1:8">
      <c r="A415" s="43">
        <v>45289</v>
      </c>
      <c r="B415" t="s">
        <v>553</v>
      </c>
      <c r="C415">
        <v>12</v>
      </c>
      <c r="D415">
        <v>15</v>
      </c>
      <c r="E415">
        <v>38.120899999999999</v>
      </c>
      <c r="F415">
        <v>2</v>
      </c>
      <c r="G415">
        <v>49.79</v>
      </c>
      <c r="H415">
        <v>709724304</v>
      </c>
    </row>
    <row r="416" spans="1:8">
      <c r="A416" s="43">
        <v>45289</v>
      </c>
      <c r="B416" t="s">
        <v>554</v>
      </c>
      <c r="C416">
        <v>13</v>
      </c>
      <c r="D416">
        <v>17.5</v>
      </c>
      <c r="E416">
        <v>83.826700000000002</v>
      </c>
      <c r="F416">
        <v>2</v>
      </c>
      <c r="G416">
        <v>117.31</v>
      </c>
      <c r="H416">
        <v>667914508</v>
      </c>
    </row>
    <row r="417" spans="1:8">
      <c r="A417" s="43">
        <v>45289</v>
      </c>
      <c r="B417" t="s">
        <v>555</v>
      </c>
      <c r="C417">
        <v>12</v>
      </c>
      <c r="D417">
        <v>15</v>
      </c>
      <c r="E417">
        <v>330.06569999999999</v>
      </c>
      <c r="F417">
        <v>2</v>
      </c>
      <c r="G417">
        <v>391.5</v>
      </c>
      <c r="H417">
        <v>31104000</v>
      </c>
    </row>
    <row r="418" spans="1:8">
      <c r="A418" s="43">
        <v>45289</v>
      </c>
      <c r="B418" t="s">
        <v>556</v>
      </c>
      <c r="C418">
        <v>11.5</v>
      </c>
      <c r="D418">
        <v>15</v>
      </c>
      <c r="E418">
        <v>25.981200000000001</v>
      </c>
      <c r="F418">
        <v>2</v>
      </c>
      <c r="G418">
        <v>28.93</v>
      </c>
      <c r="H418">
        <v>456246245</v>
      </c>
    </row>
    <row r="419" spans="1:8">
      <c r="A419" s="43">
        <v>45289</v>
      </c>
      <c r="B419" t="s">
        <v>557</v>
      </c>
      <c r="C419">
        <v>10</v>
      </c>
      <c r="D419">
        <v>15</v>
      </c>
      <c r="E419">
        <v>146.3177</v>
      </c>
      <c r="F419">
        <v>2</v>
      </c>
      <c r="G419">
        <v>176.92</v>
      </c>
      <c r="H419">
        <v>489671875</v>
      </c>
    </row>
    <row r="420" spans="1:8">
      <c r="A420" s="43">
        <v>45289</v>
      </c>
      <c r="B420" t="s">
        <v>558</v>
      </c>
      <c r="C420">
        <v>30.5</v>
      </c>
      <c r="D420">
        <v>42.5</v>
      </c>
      <c r="E420">
        <v>6.9203999999999999</v>
      </c>
      <c r="F420">
        <v>0.5</v>
      </c>
      <c r="G420">
        <v>6.77</v>
      </c>
      <c r="H420">
        <v>567000000</v>
      </c>
    </row>
    <row r="421" spans="1:8">
      <c r="A421" s="43">
        <v>45289</v>
      </c>
      <c r="B421" t="s">
        <v>559</v>
      </c>
      <c r="C421">
        <v>14</v>
      </c>
      <c r="D421">
        <v>25</v>
      </c>
      <c r="E421">
        <v>94.265000000000001</v>
      </c>
      <c r="F421">
        <v>1</v>
      </c>
      <c r="G421">
        <v>101.6</v>
      </c>
      <c r="H421">
        <v>26951077</v>
      </c>
    </row>
    <row r="422" spans="1:8">
      <c r="A422" s="43">
        <v>45289</v>
      </c>
      <c r="B422" t="s">
        <v>560</v>
      </c>
      <c r="C422">
        <v>13</v>
      </c>
      <c r="D422">
        <v>25</v>
      </c>
      <c r="E422">
        <v>17.865600000000001</v>
      </c>
      <c r="F422">
        <v>1</v>
      </c>
      <c r="G422">
        <v>22.14</v>
      </c>
      <c r="H422">
        <v>166305495</v>
      </c>
    </row>
    <row r="423" spans="1:8">
      <c r="A423" s="43">
        <v>45289</v>
      </c>
      <c r="B423" t="s">
        <v>561</v>
      </c>
      <c r="C423">
        <v>23.5</v>
      </c>
      <c r="D423">
        <v>27.5</v>
      </c>
      <c r="E423">
        <v>6.6619999999999999</v>
      </c>
      <c r="F423">
        <v>0.5</v>
      </c>
      <c r="G423">
        <v>9.2100000000000009</v>
      </c>
      <c r="H423">
        <v>410132507</v>
      </c>
    </row>
    <row r="424" spans="1:8">
      <c r="A424" s="43">
        <v>45289</v>
      </c>
      <c r="B424" t="s">
        <v>562</v>
      </c>
      <c r="C424">
        <v>29.5</v>
      </c>
      <c r="D424">
        <v>32.5</v>
      </c>
      <c r="E424">
        <v>6.8030999999999997</v>
      </c>
      <c r="F424">
        <v>0.5</v>
      </c>
      <c r="G424">
        <v>7.54</v>
      </c>
      <c r="H424">
        <v>277920000</v>
      </c>
    </row>
    <row r="425" spans="1:8">
      <c r="A425" s="43">
        <v>45289</v>
      </c>
      <c r="B425" t="s">
        <v>563</v>
      </c>
      <c r="C425">
        <v>12</v>
      </c>
      <c r="D425">
        <v>15</v>
      </c>
      <c r="E425">
        <v>93.749799999999993</v>
      </c>
      <c r="F425">
        <v>2</v>
      </c>
      <c r="G425">
        <v>112.83</v>
      </c>
      <c r="H425">
        <v>586741003</v>
      </c>
    </row>
    <row r="426" spans="1:8">
      <c r="A426" s="43">
        <v>45289</v>
      </c>
      <c r="B426" t="s">
        <v>564</v>
      </c>
      <c r="C426">
        <v>37.5</v>
      </c>
      <c r="D426">
        <v>42.5</v>
      </c>
      <c r="E426">
        <v>2.1240999999999999</v>
      </c>
      <c r="F426">
        <v>0.5</v>
      </c>
      <c r="G426">
        <v>2.2599999999999998</v>
      </c>
      <c r="H426">
        <v>993333086</v>
      </c>
    </row>
    <row r="427" spans="1:8">
      <c r="A427" s="43">
        <v>45289</v>
      </c>
      <c r="B427" t="s">
        <v>565</v>
      </c>
      <c r="C427">
        <v>11</v>
      </c>
      <c r="D427">
        <v>15</v>
      </c>
      <c r="E427">
        <v>45.401600000000002</v>
      </c>
      <c r="F427">
        <v>2</v>
      </c>
      <c r="G427">
        <v>46.98</v>
      </c>
      <c r="H427">
        <v>227230833</v>
      </c>
    </row>
    <row r="428" spans="1:8">
      <c r="A428" s="43">
        <v>45289</v>
      </c>
      <c r="B428" t="s">
        <v>566</v>
      </c>
      <c r="C428">
        <v>11</v>
      </c>
      <c r="D428">
        <v>22.5</v>
      </c>
      <c r="E428">
        <v>24.752500000000001</v>
      </c>
      <c r="F428">
        <v>1</v>
      </c>
      <c r="G428">
        <v>23.02</v>
      </c>
      <c r="H428">
        <v>52509325</v>
      </c>
    </row>
    <row r="429" spans="1:8">
      <c r="A429" s="43">
        <v>45289</v>
      </c>
      <c r="B429" t="s">
        <v>567</v>
      </c>
      <c r="C429">
        <v>12</v>
      </c>
      <c r="D429">
        <v>22.5</v>
      </c>
      <c r="E429">
        <v>24.050599999999999</v>
      </c>
      <c r="F429">
        <v>1</v>
      </c>
      <c r="G429">
        <v>31.13</v>
      </c>
      <c r="H429">
        <v>159339825</v>
      </c>
    </row>
    <row r="430" spans="1:8">
      <c r="A430" s="43">
        <v>45289</v>
      </c>
      <c r="B430" t="s">
        <v>568</v>
      </c>
      <c r="C430">
        <v>13.5</v>
      </c>
      <c r="D430">
        <v>17.5</v>
      </c>
      <c r="E430">
        <v>21.927700000000002</v>
      </c>
      <c r="F430">
        <v>2</v>
      </c>
      <c r="G430">
        <v>28.51</v>
      </c>
      <c r="H430">
        <v>220408163</v>
      </c>
    </row>
    <row r="431" spans="1:8">
      <c r="A431" s="43">
        <v>45289</v>
      </c>
      <c r="B431" t="s">
        <v>569</v>
      </c>
      <c r="C431">
        <v>22</v>
      </c>
      <c r="D431">
        <v>27.5</v>
      </c>
      <c r="E431">
        <v>24.939499999999999</v>
      </c>
      <c r="F431">
        <v>0.5</v>
      </c>
      <c r="G431">
        <v>25.95</v>
      </c>
      <c r="H431">
        <v>96047612</v>
      </c>
    </row>
    <row r="432" spans="1:8">
      <c r="A432" s="43">
        <v>45289</v>
      </c>
      <c r="B432" t="s">
        <v>570</v>
      </c>
      <c r="C432">
        <v>15</v>
      </c>
      <c r="D432">
        <v>30</v>
      </c>
      <c r="E432">
        <v>245.9332</v>
      </c>
      <c r="F432">
        <v>1</v>
      </c>
      <c r="G432">
        <v>328.28</v>
      </c>
      <c r="H432">
        <v>26240135</v>
      </c>
    </row>
    <row r="433" spans="1:8">
      <c r="A433" s="43">
        <v>45289</v>
      </c>
      <c r="B433" t="s">
        <v>571</v>
      </c>
      <c r="C433">
        <v>12.5</v>
      </c>
      <c r="D433">
        <v>25</v>
      </c>
      <c r="E433">
        <v>25.410399999999999</v>
      </c>
      <c r="F433">
        <v>1</v>
      </c>
      <c r="G433">
        <v>33</v>
      </c>
      <c r="H433">
        <v>379424131</v>
      </c>
    </row>
    <row r="434" spans="1:8">
      <c r="A434" s="43">
        <v>45289</v>
      </c>
      <c r="B434" t="s">
        <v>572</v>
      </c>
      <c r="C434">
        <v>11.5</v>
      </c>
      <c r="D434">
        <v>22.5</v>
      </c>
      <c r="E434">
        <v>58.700099999999999</v>
      </c>
      <c r="F434">
        <v>1</v>
      </c>
      <c r="G434">
        <v>83.58</v>
      </c>
      <c r="H434">
        <v>722426520</v>
      </c>
    </row>
    <row r="435" spans="1:8">
      <c r="A435" s="43">
        <v>45289</v>
      </c>
      <c r="B435" t="s">
        <v>573</v>
      </c>
      <c r="C435">
        <v>46</v>
      </c>
      <c r="D435">
        <v>60</v>
      </c>
      <c r="E435">
        <v>9.6544000000000008</v>
      </c>
      <c r="F435">
        <v>0.5</v>
      </c>
      <c r="G435">
        <v>14</v>
      </c>
      <c r="H435">
        <v>215836500</v>
      </c>
    </row>
    <row r="436" spans="1:8">
      <c r="A436" s="43">
        <v>45289</v>
      </c>
      <c r="B436" t="s">
        <v>574</v>
      </c>
      <c r="C436">
        <v>41</v>
      </c>
      <c r="D436">
        <v>60</v>
      </c>
      <c r="E436">
        <v>6.1879999999999997</v>
      </c>
      <c r="F436">
        <v>0.5</v>
      </c>
      <c r="G436">
        <v>6.76</v>
      </c>
      <c r="H436">
        <v>106919105</v>
      </c>
    </row>
    <row r="437" spans="1:8">
      <c r="A437" s="43">
        <v>45289</v>
      </c>
      <c r="B437" t="s">
        <v>575</v>
      </c>
      <c r="C437">
        <v>29.5</v>
      </c>
      <c r="D437">
        <v>32.5</v>
      </c>
      <c r="E437">
        <v>6.9382000000000001</v>
      </c>
      <c r="F437">
        <v>0.5</v>
      </c>
      <c r="G437">
        <v>8.91</v>
      </c>
      <c r="H437">
        <v>325505584</v>
      </c>
    </row>
    <row r="438" spans="1:8">
      <c r="A438" s="43">
        <v>45289</v>
      </c>
      <c r="B438" t="s">
        <v>576</v>
      </c>
      <c r="C438">
        <v>42</v>
      </c>
      <c r="D438">
        <v>60</v>
      </c>
      <c r="E438">
        <v>5.5072000000000001</v>
      </c>
      <c r="F438">
        <v>0.2</v>
      </c>
      <c r="G438">
        <v>6.8</v>
      </c>
      <c r="H438">
        <v>803741747</v>
      </c>
    </row>
    <row r="439" spans="1:8">
      <c r="A439" s="43">
        <v>45289</v>
      </c>
      <c r="B439" t="s">
        <v>577</v>
      </c>
      <c r="C439">
        <v>10.5</v>
      </c>
      <c r="D439">
        <v>15</v>
      </c>
      <c r="E439">
        <v>93.328299999999999</v>
      </c>
      <c r="F439">
        <v>2</v>
      </c>
      <c r="G439">
        <v>114.7</v>
      </c>
      <c r="H439">
        <v>600884719</v>
      </c>
    </row>
    <row r="440" spans="1:8">
      <c r="A440" s="43">
        <v>45289</v>
      </c>
      <c r="B440" t="s">
        <v>578</v>
      </c>
      <c r="C440">
        <v>12</v>
      </c>
      <c r="D440">
        <v>15</v>
      </c>
      <c r="E440">
        <v>56.032800000000002</v>
      </c>
      <c r="F440">
        <v>2</v>
      </c>
      <c r="G440">
        <v>58.46</v>
      </c>
      <c r="H440">
        <v>112889355</v>
      </c>
    </row>
    <row r="441" spans="1:8">
      <c r="A441" s="43">
        <v>45289</v>
      </c>
      <c r="B441" t="s">
        <v>579</v>
      </c>
      <c r="C441">
        <v>26</v>
      </c>
      <c r="D441">
        <v>32.5</v>
      </c>
      <c r="E441">
        <v>178.8871</v>
      </c>
      <c r="F441">
        <v>0.5</v>
      </c>
      <c r="G441">
        <v>235.28</v>
      </c>
      <c r="H441">
        <v>58758389</v>
      </c>
    </row>
    <row r="442" spans="1:8">
      <c r="A442" s="43">
        <v>45289</v>
      </c>
      <c r="B442" t="s">
        <v>580</v>
      </c>
      <c r="C442">
        <v>38.5</v>
      </c>
      <c r="D442">
        <v>42.5</v>
      </c>
      <c r="E442">
        <v>1.4588000000000001</v>
      </c>
      <c r="F442">
        <v>0.5</v>
      </c>
      <c r="G442">
        <v>1.45</v>
      </c>
      <c r="H442">
        <v>3238487971</v>
      </c>
    </row>
    <row r="443" spans="1:8">
      <c r="A443" s="43">
        <v>45289</v>
      </c>
      <c r="B443" t="s">
        <v>581</v>
      </c>
      <c r="C443">
        <v>11.5</v>
      </c>
      <c r="D443">
        <v>15</v>
      </c>
      <c r="E443">
        <v>33.765000000000001</v>
      </c>
      <c r="F443">
        <v>2</v>
      </c>
      <c r="G443">
        <v>39.520000000000003</v>
      </c>
      <c r="H443">
        <v>483005804</v>
      </c>
    </row>
    <row r="444" spans="1:8">
      <c r="A444" s="43">
        <v>45289</v>
      </c>
      <c r="B444" t="s">
        <v>582</v>
      </c>
      <c r="C444">
        <v>13</v>
      </c>
      <c r="D444">
        <v>17.5</v>
      </c>
      <c r="E444">
        <v>21.450800000000001</v>
      </c>
      <c r="F444">
        <v>2</v>
      </c>
      <c r="G444">
        <v>23.61</v>
      </c>
      <c r="H444">
        <v>151935493</v>
      </c>
    </row>
    <row r="445" spans="1:8">
      <c r="A445" s="43">
        <v>45289</v>
      </c>
      <c r="B445" t="s">
        <v>583</v>
      </c>
      <c r="C445">
        <v>16</v>
      </c>
      <c r="D445">
        <v>30</v>
      </c>
      <c r="E445">
        <v>11.487399999999999</v>
      </c>
      <c r="F445">
        <v>1</v>
      </c>
      <c r="G445">
        <v>11.46</v>
      </c>
      <c r="H445">
        <v>177059795</v>
      </c>
    </row>
    <row r="446" spans="1:8">
      <c r="A446" s="43">
        <v>45289</v>
      </c>
      <c r="B446" t="s">
        <v>584</v>
      </c>
      <c r="C446">
        <v>14.5</v>
      </c>
      <c r="D446">
        <v>17.5</v>
      </c>
      <c r="E446">
        <v>257.61079999999998</v>
      </c>
      <c r="F446">
        <v>2</v>
      </c>
      <c r="G446">
        <v>333.93</v>
      </c>
      <c r="H446">
        <v>42646500</v>
      </c>
    </row>
    <row r="447" spans="1:8">
      <c r="A447" s="43">
        <v>45289</v>
      </c>
      <c r="B447" t="s">
        <v>585</v>
      </c>
      <c r="C447">
        <v>16</v>
      </c>
      <c r="D447">
        <v>22.5</v>
      </c>
      <c r="E447">
        <v>21.148800000000001</v>
      </c>
      <c r="F447">
        <v>2</v>
      </c>
      <c r="G447">
        <v>29.82</v>
      </c>
      <c r="H447">
        <v>223956138</v>
      </c>
    </row>
    <row r="448" spans="1:8">
      <c r="A448" s="43">
        <v>45289</v>
      </c>
      <c r="B448" t="s">
        <v>586</v>
      </c>
      <c r="C448">
        <v>36</v>
      </c>
      <c r="D448">
        <v>42.5</v>
      </c>
      <c r="E448">
        <v>8.3360000000000003</v>
      </c>
      <c r="F448">
        <v>0.5</v>
      </c>
      <c r="G448">
        <v>8.1999999999999993</v>
      </c>
      <c r="H448">
        <v>242704866</v>
      </c>
    </row>
    <row r="449" spans="1:8">
      <c r="A449" s="43">
        <v>45289</v>
      </c>
      <c r="B449" t="s">
        <v>587</v>
      </c>
      <c r="C449">
        <v>60</v>
      </c>
      <c r="D449">
        <v>60</v>
      </c>
      <c r="E449">
        <v>3.9641999999999999</v>
      </c>
      <c r="F449">
        <v>0.5</v>
      </c>
      <c r="G449">
        <v>4.63</v>
      </c>
      <c r="H449">
        <v>129428571</v>
      </c>
    </row>
    <row r="450" spans="1:8">
      <c r="A450" s="43">
        <v>45289</v>
      </c>
      <c r="B450" t="s">
        <v>588</v>
      </c>
      <c r="C450">
        <v>10</v>
      </c>
      <c r="D450">
        <v>15</v>
      </c>
      <c r="E450">
        <v>607.03959999999995</v>
      </c>
      <c r="F450">
        <v>2</v>
      </c>
      <c r="G450">
        <v>803.29</v>
      </c>
      <c r="H450">
        <v>94012500</v>
      </c>
    </row>
    <row r="451" spans="1:8">
      <c r="A451" s="43">
        <v>45289</v>
      </c>
      <c r="B451" t="s">
        <v>589</v>
      </c>
      <c r="C451">
        <v>11</v>
      </c>
      <c r="D451">
        <v>15</v>
      </c>
      <c r="E451">
        <v>137.13470000000001</v>
      </c>
      <c r="F451">
        <v>2</v>
      </c>
      <c r="G451">
        <v>175.65</v>
      </c>
      <c r="H451">
        <v>414771002</v>
      </c>
    </row>
    <row r="452" spans="1:8">
      <c r="A452" s="43">
        <v>45289</v>
      </c>
      <c r="B452" t="s">
        <v>590</v>
      </c>
      <c r="C452">
        <v>12.5</v>
      </c>
      <c r="D452">
        <v>17.5</v>
      </c>
      <c r="E452">
        <v>52.385899999999999</v>
      </c>
      <c r="F452">
        <v>2</v>
      </c>
      <c r="G452">
        <v>75.040000000000006</v>
      </c>
      <c r="H452">
        <v>285397499</v>
      </c>
    </row>
    <row r="453" spans="1:8">
      <c r="A453" s="43">
        <v>45289</v>
      </c>
      <c r="B453" t="s">
        <v>591</v>
      </c>
      <c r="C453">
        <v>15.5</v>
      </c>
      <c r="D453">
        <v>22.5</v>
      </c>
      <c r="E453">
        <v>15.3756</v>
      </c>
      <c r="F453">
        <v>2</v>
      </c>
      <c r="G453">
        <v>15.34</v>
      </c>
      <c r="H453">
        <v>55494097</v>
      </c>
    </row>
    <row r="454" spans="1:8">
      <c r="A454" s="43">
        <v>45289</v>
      </c>
      <c r="B454" t="s">
        <v>592</v>
      </c>
      <c r="C454">
        <v>13.5</v>
      </c>
      <c r="D454">
        <v>17.5</v>
      </c>
      <c r="E454">
        <v>59.298999999999999</v>
      </c>
      <c r="F454">
        <v>2</v>
      </c>
      <c r="G454">
        <v>78.81</v>
      </c>
      <c r="H454">
        <v>219059559</v>
      </c>
    </row>
    <row r="455" spans="1:8">
      <c r="A455" s="43">
        <v>45289</v>
      </c>
      <c r="B455" t="s">
        <v>593</v>
      </c>
      <c r="C455">
        <v>11</v>
      </c>
      <c r="D455">
        <v>15</v>
      </c>
      <c r="E455">
        <v>27.7499</v>
      </c>
      <c r="F455">
        <v>2</v>
      </c>
      <c r="G455">
        <v>33.18</v>
      </c>
      <c r="H455">
        <v>509099903</v>
      </c>
    </row>
    <row r="456" spans="1:8">
      <c r="A456" s="43">
        <v>45289</v>
      </c>
      <c r="B456" t="s">
        <v>594</v>
      </c>
      <c r="C456">
        <v>25.5</v>
      </c>
      <c r="D456">
        <v>40</v>
      </c>
      <c r="E456">
        <v>5.4995000000000003</v>
      </c>
      <c r="F456">
        <v>0.2</v>
      </c>
      <c r="G456">
        <v>6.57</v>
      </c>
      <c r="H456">
        <v>1381554339</v>
      </c>
    </row>
    <row r="457" spans="1:8">
      <c r="A457" s="43">
        <v>45289</v>
      </c>
      <c r="B457" t="s">
        <v>595</v>
      </c>
      <c r="C457">
        <v>10</v>
      </c>
      <c r="D457">
        <v>15</v>
      </c>
      <c r="E457">
        <v>279.68669999999997</v>
      </c>
      <c r="F457">
        <v>2</v>
      </c>
      <c r="G457">
        <v>302.39999999999998</v>
      </c>
      <c r="H457">
        <v>268313234</v>
      </c>
    </row>
    <row r="458" spans="1:8">
      <c r="A458" s="43">
        <v>45289</v>
      </c>
      <c r="B458" t="s">
        <v>596</v>
      </c>
      <c r="C458">
        <v>14</v>
      </c>
      <c r="D458">
        <v>17.5</v>
      </c>
      <c r="E458">
        <v>21.776299999999999</v>
      </c>
      <c r="F458">
        <v>2</v>
      </c>
      <c r="G458">
        <v>32.53</v>
      </c>
      <c r="H458">
        <v>451938500</v>
      </c>
    </row>
    <row r="459" spans="1:8">
      <c r="A459" s="43">
        <v>45289</v>
      </c>
      <c r="B459" t="s">
        <v>597</v>
      </c>
      <c r="C459">
        <v>29.5</v>
      </c>
      <c r="D459">
        <v>32.5</v>
      </c>
      <c r="E459">
        <v>7.3272000000000004</v>
      </c>
      <c r="F459">
        <v>0.5</v>
      </c>
      <c r="G459">
        <v>7.83</v>
      </c>
      <c r="H459">
        <v>225000000</v>
      </c>
    </row>
    <row r="460" spans="1:8">
      <c r="A460" s="43">
        <v>45289</v>
      </c>
      <c r="B460" t="s">
        <v>598</v>
      </c>
      <c r="C460">
        <v>10</v>
      </c>
      <c r="D460">
        <v>15</v>
      </c>
      <c r="E460">
        <v>427.63490000000002</v>
      </c>
      <c r="F460">
        <v>2</v>
      </c>
      <c r="G460">
        <v>426</v>
      </c>
      <c r="H460">
        <v>129859769</v>
      </c>
    </row>
    <row r="461" spans="1:8">
      <c r="A461" s="43">
        <v>45289</v>
      </c>
      <c r="B461" t="s">
        <v>599</v>
      </c>
      <c r="C461">
        <v>13.5</v>
      </c>
      <c r="D461">
        <v>17.5</v>
      </c>
      <c r="E461">
        <v>146.9074</v>
      </c>
      <c r="F461">
        <v>2</v>
      </c>
      <c r="G461">
        <v>180.24</v>
      </c>
      <c r="H461">
        <v>211262985</v>
      </c>
    </row>
    <row r="462" spans="1:8">
      <c r="A462" s="43">
        <v>45289</v>
      </c>
      <c r="B462" t="s">
        <v>600</v>
      </c>
      <c r="C462">
        <v>15</v>
      </c>
      <c r="D462">
        <v>22.5</v>
      </c>
      <c r="E462">
        <v>11.4612</v>
      </c>
      <c r="F462">
        <v>2</v>
      </c>
      <c r="G462">
        <v>11.54</v>
      </c>
      <c r="H462">
        <v>336505696</v>
      </c>
    </row>
    <row r="463" spans="1:8">
      <c r="A463" s="43">
        <v>45289</v>
      </c>
      <c r="B463" t="s">
        <v>601</v>
      </c>
      <c r="C463">
        <v>45</v>
      </c>
      <c r="D463">
        <v>60</v>
      </c>
      <c r="E463">
        <v>3.9411999999999998</v>
      </c>
      <c r="F463">
        <v>0.2</v>
      </c>
      <c r="G463">
        <v>5.39</v>
      </c>
      <c r="H463">
        <v>2761519425</v>
      </c>
    </row>
    <row r="464" spans="1:8">
      <c r="A464" s="43">
        <v>45289</v>
      </c>
      <c r="B464" t="s">
        <v>602</v>
      </c>
      <c r="C464">
        <v>11</v>
      </c>
      <c r="D464">
        <v>15</v>
      </c>
      <c r="E464">
        <v>45.401600000000002</v>
      </c>
      <c r="F464">
        <v>2</v>
      </c>
      <c r="G464">
        <v>46.59</v>
      </c>
      <c r="H464">
        <v>227230833</v>
      </c>
    </row>
    <row r="465" spans="1:8">
      <c r="A465" s="43">
        <v>45289</v>
      </c>
      <c r="B465" t="s">
        <v>603</v>
      </c>
      <c r="C465">
        <v>11</v>
      </c>
      <c r="D465">
        <v>15</v>
      </c>
      <c r="E465">
        <v>127.6533</v>
      </c>
      <c r="F465">
        <v>2</v>
      </c>
      <c r="G465">
        <v>161.36000000000001</v>
      </c>
      <c r="H465">
        <v>447813299</v>
      </c>
    </row>
    <row r="466" spans="1:8">
      <c r="A466" s="43">
        <v>45289</v>
      </c>
      <c r="B466" t="s">
        <v>604</v>
      </c>
      <c r="C466">
        <v>12.5</v>
      </c>
      <c r="D466">
        <v>17.5</v>
      </c>
      <c r="E466">
        <v>139.2567</v>
      </c>
      <c r="F466">
        <v>2</v>
      </c>
      <c r="G466">
        <v>150.47</v>
      </c>
      <c r="H466">
        <v>53506166</v>
      </c>
    </row>
    <row r="467" spans="1:8">
      <c r="A467" s="43">
        <v>45289</v>
      </c>
      <c r="B467" t="s">
        <v>605</v>
      </c>
      <c r="C467">
        <v>11.5</v>
      </c>
      <c r="D467">
        <v>22.5</v>
      </c>
      <c r="E467">
        <v>58.700099999999999</v>
      </c>
      <c r="F467">
        <v>1</v>
      </c>
      <c r="G467">
        <v>80.540000000000006</v>
      </c>
      <c r="H467">
        <v>722426520</v>
      </c>
    </row>
    <row r="468" spans="1:8">
      <c r="A468" s="43">
        <v>45289</v>
      </c>
      <c r="B468" t="s">
        <v>606</v>
      </c>
      <c r="C468">
        <v>10</v>
      </c>
      <c r="D468">
        <v>15</v>
      </c>
      <c r="E468">
        <v>104.8485</v>
      </c>
      <c r="F468">
        <v>2</v>
      </c>
      <c r="G468">
        <v>113.19</v>
      </c>
      <c r="H468">
        <v>699731036</v>
      </c>
    </row>
    <row r="469" spans="1:8">
      <c r="A469" s="43">
        <v>45289</v>
      </c>
      <c r="B469" t="s">
        <v>607</v>
      </c>
      <c r="C469">
        <v>12</v>
      </c>
      <c r="D469">
        <v>15</v>
      </c>
      <c r="E469">
        <v>93.749799999999993</v>
      </c>
      <c r="F469">
        <v>2</v>
      </c>
      <c r="G469">
        <v>110.84</v>
      </c>
      <c r="H469">
        <v>586741003</v>
      </c>
    </row>
    <row r="470" spans="1:8">
      <c r="A470" s="43">
        <v>45289</v>
      </c>
      <c r="B470" t="s">
        <v>608</v>
      </c>
      <c r="C470">
        <v>11</v>
      </c>
      <c r="D470">
        <v>15</v>
      </c>
      <c r="E470">
        <v>137.13470000000001</v>
      </c>
      <c r="F470">
        <v>2</v>
      </c>
      <c r="G470">
        <v>172.55</v>
      </c>
      <c r="H470">
        <v>414771002</v>
      </c>
    </row>
    <row r="471" spans="1:8">
      <c r="A471" s="43">
        <v>45289</v>
      </c>
      <c r="B471" t="s">
        <v>609</v>
      </c>
      <c r="C471">
        <v>10</v>
      </c>
      <c r="D471">
        <v>15</v>
      </c>
      <c r="E471">
        <v>146.3177</v>
      </c>
      <c r="F471">
        <v>2</v>
      </c>
      <c r="G471">
        <v>177.84</v>
      </c>
      <c r="H471">
        <v>489671875</v>
      </c>
    </row>
    <row r="472" spans="1:8">
      <c r="A472" s="43">
        <v>45289</v>
      </c>
      <c r="B472" t="s">
        <v>610</v>
      </c>
      <c r="C472">
        <v>11</v>
      </c>
      <c r="D472">
        <v>15</v>
      </c>
      <c r="E472">
        <v>95.249099999999999</v>
      </c>
      <c r="F472">
        <v>2</v>
      </c>
      <c r="G472">
        <v>117.09</v>
      </c>
      <c r="H472">
        <v>972865790</v>
      </c>
    </row>
    <row r="473" spans="1:8">
      <c r="A473" s="43">
        <v>45289</v>
      </c>
      <c r="B473" t="s">
        <v>611</v>
      </c>
      <c r="C473">
        <v>17.5</v>
      </c>
      <c r="D473">
        <v>22.5</v>
      </c>
      <c r="E473">
        <v>19.263100000000001</v>
      </c>
      <c r="F473">
        <v>2</v>
      </c>
      <c r="G473">
        <v>19.25</v>
      </c>
      <c r="H473">
        <v>193235890</v>
      </c>
    </row>
    <row r="474" spans="1:8">
      <c r="A474" s="43">
        <v>45289</v>
      </c>
      <c r="B474" t="s">
        <v>612</v>
      </c>
      <c r="C474">
        <v>12.5</v>
      </c>
      <c r="D474">
        <v>25</v>
      </c>
      <c r="E474">
        <v>25.410399999999999</v>
      </c>
      <c r="F474">
        <v>1</v>
      </c>
      <c r="G474">
        <v>32.58</v>
      </c>
      <c r="H474">
        <v>379424131</v>
      </c>
    </row>
    <row r="475" spans="1:8">
      <c r="A475" s="43">
        <v>45289</v>
      </c>
      <c r="B475" t="s">
        <v>613</v>
      </c>
      <c r="C475">
        <v>11</v>
      </c>
      <c r="D475">
        <v>15</v>
      </c>
      <c r="E475">
        <v>95.249099999999999</v>
      </c>
      <c r="F475">
        <v>2</v>
      </c>
      <c r="G475">
        <v>119.3</v>
      </c>
      <c r="H475">
        <v>972865790</v>
      </c>
    </row>
    <row r="476" spans="1:8">
      <c r="A476" s="43">
        <v>45289</v>
      </c>
      <c r="B476" t="s">
        <v>614</v>
      </c>
      <c r="C476">
        <v>27.5</v>
      </c>
      <c r="D476">
        <v>32.5</v>
      </c>
      <c r="E476">
        <v>4.3798000000000004</v>
      </c>
      <c r="F476">
        <v>0.5</v>
      </c>
      <c r="G476">
        <v>5.04</v>
      </c>
      <c r="H476">
        <v>1648034271</v>
      </c>
    </row>
    <row r="477" spans="1:8">
      <c r="A477" s="43">
        <v>45289</v>
      </c>
      <c r="B477" t="s">
        <v>615</v>
      </c>
      <c r="C477">
        <v>11.5</v>
      </c>
      <c r="D477">
        <v>22.5</v>
      </c>
      <c r="E477">
        <v>55.4236</v>
      </c>
      <c r="F477">
        <v>1</v>
      </c>
      <c r="G477">
        <v>74.17</v>
      </c>
      <c r="H477">
        <v>152250000</v>
      </c>
    </row>
    <row r="478" spans="1:8">
      <c r="A478" s="43">
        <v>45289</v>
      </c>
      <c r="B478" t="s">
        <v>616</v>
      </c>
      <c r="C478">
        <v>10</v>
      </c>
      <c r="D478">
        <v>15</v>
      </c>
      <c r="E478">
        <v>434.56889999999999</v>
      </c>
      <c r="F478">
        <v>2</v>
      </c>
      <c r="G478">
        <v>431.16</v>
      </c>
      <c r="H478">
        <v>174154620</v>
      </c>
    </row>
    <row r="479" spans="1:8">
      <c r="A479" s="43">
        <v>45289</v>
      </c>
      <c r="B479" t="s">
        <v>617</v>
      </c>
      <c r="C479">
        <v>13</v>
      </c>
      <c r="D479">
        <v>17.5</v>
      </c>
      <c r="E479">
        <v>21.963799999999999</v>
      </c>
      <c r="F479">
        <v>2</v>
      </c>
      <c r="G479">
        <v>23.72</v>
      </c>
      <c r="H479">
        <v>74252857</v>
      </c>
    </row>
    <row r="480" spans="1:8">
      <c r="A480" s="43">
        <v>45289</v>
      </c>
      <c r="B480" t="s">
        <v>618</v>
      </c>
      <c r="C480">
        <v>12</v>
      </c>
      <c r="D480">
        <v>15</v>
      </c>
      <c r="E480">
        <v>50.642699999999998</v>
      </c>
      <c r="F480">
        <v>2</v>
      </c>
      <c r="G480">
        <v>73.349999999999994</v>
      </c>
      <c r="H480">
        <v>280289373</v>
      </c>
    </row>
    <row r="481" spans="1:8">
      <c r="A481" s="43">
        <v>45289</v>
      </c>
      <c r="B481" t="s">
        <v>619</v>
      </c>
      <c r="C481">
        <v>29.5</v>
      </c>
      <c r="D481">
        <v>32.5</v>
      </c>
      <c r="E481">
        <v>7.0347999999999997</v>
      </c>
      <c r="F481">
        <v>0.5</v>
      </c>
      <c r="G481">
        <v>6.84</v>
      </c>
      <c r="H481">
        <v>120000000</v>
      </c>
    </row>
    <row r="482" spans="1:8">
      <c r="A482" s="43">
        <v>45289</v>
      </c>
      <c r="B482" t="s">
        <v>620</v>
      </c>
      <c r="C482">
        <v>11</v>
      </c>
      <c r="D482">
        <v>22.5</v>
      </c>
      <c r="E482">
        <v>26.760999999999999</v>
      </c>
      <c r="F482">
        <v>1</v>
      </c>
      <c r="G482">
        <v>32.520000000000003</v>
      </c>
      <c r="H482">
        <v>97140000</v>
      </c>
    </row>
    <row r="483" spans="1:8">
      <c r="A483" s="43">
        <v>45289</v>
      </c>
      <c r="B483" t="s">
        <v>621</v>
      </c>
      <c r="C483">
        <v>11.5</v>
      </c>
      <c r="D483">
        <v>22.5</v>
      </c>
      <c r="E483">
        <v>58.772100000000002</v>
      </c>
      <c r="F483">
        <v>1</v>
      </c>
      <c r="G483">
        <v>67.489999999999995</v>
      </c>
      <c r="H483">
        <v>83908483</v>
      </c>
    </row>
    <row r="484" spans="1:8">
      <c r="A484" s="43">
        <v>45289</v>
      </c>
      <c r="B484" t="s">
        <v>622</v>
      </c>
      <c r="C484">
        <v>10</v>
      </c>
      <c r="D484">
        <v>15</v>
      </c>
      <c r="E484">
        <v>104.8485</v>
      </c>
      <c r="F484">
        <v>2</v>
      </c>
      <c r="G484">
        <v>115.52</v>
      </c>
      <c r="H484">
        <v>699731036</v>
      </c>
    </row>
    <row r="485" spans="1:8">
      <c r="A485" s="43">
        <v>45289</v>
      </c>
      <c r="B485" t="s">
        <v>623</v>
      </c>
      <c r="C485">
        <v>12.5</v>
      </c>
      <c r="D485">
        <v>25</v>
      </c>
      <c r="E485">
        <v>22.543800000000001</v>
      </c>
      <c r="F485">
        <v>1</v>
      </c>
      <c r="G485">
        <v>22.21</v>
      </c>
      <c r="H485">
        <v>60746405</v>
      </c>
    </row>
    <row r="486" spans="1:8">
      <c r="A486" s="43">
        <v>45289</v>
      </c>
      <c r="B486" t="s">
        <v>624</v>
      </c>
      <c r="C486">
        <v>12</v>
      </c>
      <c r="D486">
        <v>15</v>
      </c>
      <c r="E486">
        <v>24.640899999999998</v>
      </c>
      <c r="F486">
        <v>2</v>
      </c>
      <c r="G486">
        <v>23.99</v>
      </c>
      <c r="H486">
        <v>79961420</v>
      </c>
    </row>
    <row r="487" spans="1:8">
      <c r="A487" s="43">
        <v>45289</v>
      </c>
      <c r="B487" t="s">
        <v>625</v>
      </c>
      <c r="C487">
        <v>19</v>
      </c>
      <c r="D487">
        <v>22.5</v>
      </c>
      <c r="E487">
        <v>41.785200000000003</v>
      </c>
      <c r="F487">
        <v>2</v>
      </c>
      <c r="G487">
        <v>61.95</v>
      </c>
      <c r="H487">
        <v>98817308</v>
      </c>
    </row>
    <row r="488" spans="1:8">
      <c r="A488" s="43">
        <v>45289</v>
      </c>
      <c r="B488" t="s">
        <v>626</v>
      </c>
      <c r="C488">
        <v>17.5</v>
      </c>
      <c r="D488">
        <v>22.5</v>
      </c>
      <c r="E488">
        <v>19.263100000000001</v>
      </c>
      <c r="F488">
        <v>2</v>
      </c>
      <c r="G488">
        <v>19.61</v>
      </c>
      <c r="H488">
        <v>193235890</v>
      </c>
    </row>
    <row r="489" spans="1:8">
      <c r="A489" s="43">
        <v>45289</v>
      </c>
      <c r="B489" t="s">
        <v>627</v>
      </c>
      <c r="C489">
        <v>17.5</v>
      </c>
      <c r="D489">
        <v>22.5</v>
      </c>
      <c r="E489">
        <v>12.7826</v>
      </c>
      <c r="F489">
        <v>2</v>
      </c>
      <c r="G489">
        <v>14.64</v>
      </c>
      <c r="H489">
        <v>2570000</v>
      </c>
    </row>
    <row r="490" spans="1:8">
      <c r="A490" s="43">
        <v>45289</v>
      </c>
      <c r="B490" t="s">
        <v>628</v>
      </c>
      <c r="C490">
        <v>60</v>
      </c>
      <c r="D490">
        <v>60</v>
      </c>
      <c r="E490">
        <v>12.918900000000001</v>
      </c>
      <c r="F490">
        <v>0.5</v>
      </c>
      <c r="G490">
        <v>14.97</v>
      </c>
      <c r="H490">
        <v>3700000</v>
      </c>
    </row>
    <row r="491" spans="1:8">
      <c r="A491" s="43">
        <v>45289</v>
      </c>
      <c r="B491" t="s">
        <v>629</v>
      </c>
      <c r="C491">
        <v>60</v>
      </c>
      <c r="D491">
        <v>60</v>
      </c>
      <c r="E491">
        <v>9.6385000000000005</v>
      </c>
      <c r="F491">
        <v>0.5</v>
      </c>
      <c r="G491">
        <v>13.55</v>
      </c>
      <c r="H491">
        <v>1330000</v>
      </c>
    </row>
    <row r="492" spans="1:8">
      <c r="A492" s="43">
        <v>45289</v>
      </c>
      <c r="B492" t="s">
        <v>630</v>
      </c>
      <c r="C492">
        <v>34</v>
      </c>
      <c r="D492">
        <v>42.5</v>
      </c>
      <c r="E492">
        <v>9.9733999999999998</v>
      </c>
      <c r="F492">
        <v>0.5</v>
      </c>
      <c r="G492">
        <v>12.66</v>
      </c>
      <c r="H492">
        <v>337431183</v>
      </c>
    </row>
    <row r="493" spans="1:8">
      <c r="A493" s="43">
        <v>45289</v>
      </c>
      <c r="B493" t="s">
        <v>631</v>
      </c>
      <c r="C493">
        <v>17</v>
      </c>
      <c r="D493">
        <v>22.5</v>
      </c>
      <c r="E493">
        <v>9.8742999999999999</v>
      </c>
      <c r="F493">
        <v>2</v>
      </c>
      <c r="G493">
        <v>12.03</v>
      </c>
      <c r="H493">
        <v>6330000</v>
      </c>
    </row>
    <row r="494" spans="1:8">
      <c r="A494" s="43">
        <v>45289</v>
      </c>
      <c r="B494" t="s">
        <v>632</v>
      </c>
      <c r="C494">
        <v>60</v>
      </c>
      <c r="D494">
        <v>60</v>
      </c>
      <c r="E494">
        <v>12.493399999999999</v>
      </c>
      <c r="F494">
        <v>0.5</v>
      </c>
      <c r="G494">
        <v>14.07</v>
      </c>
      <c r="H494">
        <v>5430000</v>
      </c>
    </row>
    <row r="495" spans="1:8">
      <c r="A495" s="43">
        <v>45289</v>
      </c>
      <c r="B495" t="s">
        <v>633</v>
      </c>
      <c r="C495">
        <v>12</v>
      </c>
      <c r="D495">
        <v>15</v>
      </c>
      <c r="E495">
        <v>497.6318</v>
      </c>
      <c r="F495">
        <v>2</v>
      </c>
      <c r="G495">
        <v>590</v>
      </c>
      <c r="H495">
        <v>86309203</v>
      </c>
    </row>
    <row r="496" spans="1:8">
      <c r="A496" s="43">
        <v>45289</v>
      </c>
      <c r="B496" t="s">
        <v>634</v>
      </c>
      <c r="C496">
        <v>15</v>
      </c>
      <c r="D496">
        <v>22.5</v>
      </c>
      <c r="E496">
        <v>13.507899999999999</v>
      </c>
      <c r="F496">
        <v>2</v>
      </c>
      <c r="G496">
        <v>13.79</v>
      </c>
      <c r="H496">
        <v>227922627</v>
      </c>
    </row>
    <row r="497" spans="1:8">
      <c r="A497" s="43">
        <v>45289</v>
      </c>
      <c r="B497" t="s">
        <v>635</v>
      </c>
      <c r="C497">
        <v>25</v>
      </c>
      <c r="D497">
        <v>32.5</v>
      </c>
      <c r="E497">
        <v>13.3108</v>
      </c>
      <c r="F497">
        <v>0.5</v>
      </c>
      <c r="G497">
        <v>14.64</v>
      </c>
      <c r="H497">
        <v>241951623</v>
      </c>
    </row>
    <row r="498" spans="1:8">
      <c r="A498" s="43">
        <v>45289</v>
      </c>
      <c r="B498" t="s">
        <v>636</v>
      </c>
      <c r="C498">
        <v>13.5</v>
      </c>
      <c r="D498">
        <v>17.5</v>
      </c>
      <c r="E498">
        <v>57.695700000000002</v>
      </c>
      <c r="F498">
        <v>2</v>
      </c>
      <c r="G498">
        <v>75.930000000000007</v>
      </c>
      <c r="H498">
        <v>90277064</v>
      </c>
    </row>
    <row r="499" spans="1:8">
      <c r="A499" s="43">
        <v>45289</v>
      </c>
      <c r="B499" t="s">
        <v>637</v>
      </c>
      <c r="C499">
        <v>12</v>
      </c>
      <c r="D499">
        <v>15</v>
      </c>
      <c r="E499">
        <v>100.504</v>
      </c>
      <c r="F499">
        <v>2</v>
      </c>
      <c r="G499">
        <v>112.45</v>
      </c>
      <c r="H499">
        <v>645139260</v>
      </c>
    </row>
    <row r="500" spans="1:8">
      <c r="A500" s="43">
        <v>45289</v>
      </c>
      <c r="B500" t="s">
        <v>638</v>
      </c>
      <c r="C500">
        <v>12</v>
      </c>
      <c r="D500">
        <v>15</v>
      </c>
      <c r="E500">
        <v>100.504</v>
      </c>
      <c r="F500">
        <v>2</v>
      </c>
      <c r="G500">
        <v>114.66</v>
      </c>
      <c r="H500">
        <v>645139260</v>
      </c>
    </row>
    <row r="501" spans="1:8">
      <c r="A501" s="43">
        <v>45289</v>
      </c>
      <c r="B501" t="s">
        <v>639</v>
      </c>
      <c r="C501">
        <v>25</v>
      </c>
      <c r="D501">
        <v>32.5</v>
      </c>
      <c r="E501">
        <v>13.3108</v>
      </c>
      <c r="F501">
        <v>0.5</v>
      </c>
      <c r="G501">
        <v>14.78</v>
      </c>
      <c r="H501">
        <v>241951623</v>
      </c>
    </row>
    <row r="502" spans="1:8">
      <c r="A502" s="43">
        <v>45289</v>
      </c>
      <c r="B502" t="s">
        <v>640</v>
      </c>
      <c r="C502">
        <v>46</v>
      </c>
      <c r="D502">
        <v>60</v>
      </c>
      <c r="E502">
        <v>9.6544000000000008</v>
      </c>
      <c r="F502">
        <v>0.5</v>
      </c>
      <c r="G502">
        <v>14.15</v>
      </c>
      <c r="H502">
        <v>215836500</v>
      </c>
    </row>
    <row r="503" spans="1:8">
      <c r="A503" s="43">
        <v>45289</v>
      </c>
      <c r="B503" t="s">
        <v>641</v>
      </c>
      <c r="C503">
        <v>19</v>
      </c>
      <c r="D503">
        <v>22.5</v>
      </c>
      <c r="E503">
        <v>41.785200000000003</v>
      </c>
      <c r="F503">
        <v>2</v>
      </c>
      <c r="G503">
        <v>63.12</v>
      </c>
      <c r="H503">
        <v>98817308</v>
      </c>
    </row>
    <row r="504" spans="1:8">
      <c r="A504" s="43">
        <v>45289</v>
      </c>
      <c r="B504" t="s">
        <v>642</v>
      </c>
      <c r="C504">
        <v>24.5</v>
      </c>
      <c r="D504">
        <v>27.5</v>
      </c>
      <c r="E504">
        <v>21.8125</v>
      </c>
      <c r="F504">
        <v>0.5</v>
      </c>
      <c r="G504">
        <v>25.68</v>
      </c>
      <c r="H504">
        <v>434789762</v>
      </c>
    </row>
    <row r="505" spans="1:8">
      <c r="A505" s="43">
        <v>45289</v>
      </c>
      <c r="B505" t="s">
        <v>643</v>
      </c>
      <c r="C505">
        <v>36</v>
      </c>
      <c r="D505">
        <v>42.5</v>
      </c>
      <c r="E505">
        <v>8.3360000000000003</v>
      </c>
      <c r="F505">
        <v>0.5</v>
      </c>
      <c r="G505">
        <v>8.49</v>
      </c>
      <c r="H505">
        <v>242704866</v>
      </c>
    </row>
    <row r="506" spans="1:8">
      <c r="A506" s="43">
        <v>45289</v>
      </c>
      <c r="B506" t="s">
        <v>644</v>
      </c>
      <c r="C506">
        <v>12</v>
      </c>
      <c r="D506">
        <v>15</v>
      </c>
      <c r="E506">
        <v>330.06569999999999</v>
      </c>
      <c r="F506">
        <v>2</v>
      </c>
      <c r="G506">
        <v>393.2</v>
      </c>
      <c r="H506">
        <v>31104000</v>
      </c>
    </row>
    <row r="507" spans="1:8">
      <c r="A507" s="43">
        <v>45289</v>
      </c>
      <c r="B507" t="s">
        <v>645</v>
      </c>
      <c r="C507">
        <v>34</v>
      </c>
      <c r="D507">
        <v>42.5</v>
      </c>
      <c r="E507">
        <v>9.9733999999999998</v>
      </c>
      <c r="F507">
        <v>0.5</v>
      </c>
      <c r="G507">
        <v>12.89</v>
      </c>
      <c r="H507">
        <v>337431183</v>
      </c>
    </row>
    <row r="508" spans="1:8">
      <c r="A508" s="43">
        <v>45289</v>
      </c>
      <c r="B508" t="s">
        <v>646</v>
      </c>
      <c r="C508">
        <v>25</v>
      </c>
      <c r="D508">
        <v>32.5</v>
      </c>
      <c r="E508">
        <v>13.3108</v>
      </c>
      <c r="F508">
        <v>0.5</v>
      </c>
      <c r="G508">
        <v>14.23</v>
      </c>
      <c r="H508">
        <v>241951623</v>
      </c>
    </row>
    <row r="509" spans="1:8">
      <c r="A509" s="43">
        <v>45289</v>
      </c>
      <c r="B509" t="s">
        <v>647</v>
      </c>
      <c r="C509">
        <v>46</v>
      </c>
      <c r="D509">
        <v>60</v>
      </c>
      <c r="E509">
        <v>9.6544000000000008</v>
      </c>
      <c r="F509">
        <v>0.5</v>
      </c>
      <c r="G509">
        <v>13.62</v>
      </c>
      <c r="H509">
        <v>215836500</v>
      </c>
    </row>
    <row r="510" spans="1:8">
      <c r="A510" s="43">
        <v>45289</v>
      </c>
      <c r="B510" t="s">
        <v>648</v>
      </c>
      <c r="C510">
        <v>24.5</v>
      </c>
      <c r="D510">
        <v>27.5</v>
      </c>
      <c r="E510">
        <v>21.8125</v>
      </c>
      <c r="F510">
        <v>0.5</v>
      </c>
      <c r="G510">
        <v>24.72</v>
      </c>
      <c r="H510">
        <v>434789762</v>
      </c>
    </row>
    <row r="511" spans="1:8">
      <c r="A511" s="43">
        <v>45289</v>
      </c>
      <c r="B511" t="s">
        <v>649</v>
      </c>
      <c r="C511">
        <v>36</v>
      </c>
      <c r="D511">
        <v>42.5</v>
      </c>
      <c r="E511">
        <v>8.3360000000000003</v>
      </c>
      <c r="F511">
        <v>0.5</v>
      </c>
      <c r="G511">
        <v>8.17</v>
      </c>
      <c r="H511">
        <v>242704866</v>
      </c>
    </row>
    <row r="512" spans="1:8">
      <c r="A512" s="43">
        <v>45289</v>
      </c>
      <c r="B512" t="s">
        <v>650</v>
      </c>
      <c r="C512">
        <v>12</v>
      </c>
      <c r="D512">
        <v>15</v>
      </c>
      <c r="E512">
        <v>330.06569999999999</v>
      </c>
      <c r="F512">
        <v>2</v>
      </c>
      <c r="G512">
        <v>378.51</v>
      </c>
      <c r="H512">
        <v>31104000</v>
      </c>
    </row>
    <row r="513" spans="1:8">
      <c r="A513" s="43">
        <v>45289</v>
      </c>
      <c r="B513" t="s">
        <v>651</v>
      </c>
      <c r="C513">
        <v>34</v>
      </c>
      <c r="D513">
        <v>42.5</v>
      </c>
      <c r="E513">
        <v>9.9733999999999998</v>
      </c>
      <c r="F513">
        <v>0.5</v>
      </c>
      <c r="G513">
        <v>12.41</v>
      </c>
      <c r="H513">
        <v>337431183</v>
      </c>
    </row>
    <row r="514" spans="1:8">
      <c r="A514" s="43">
        <v>45289</v>
      </c>
      <c r="B514" t="s">
        <v>652</v>
      </c>
      <c r="C514">
        <v>29.5</v>
      </c>
      <c r="D514">
        <v>32.5</v>
      </c>
      <c r="E514">
        <v>6.9382000000000001</v>
      </c>
      <c r="F514">
        <v>0.5</v>
      </c>
      <c r="G514">
        <v>8.68</v>
      </c>
      <c r="H514">
        <v>325505584</v>
      </c>
    </row>
    <row r="515" spans="1:8">
      <c r="A515" s="43">
        <v>45289</v>
      </c>
      <c r="B515" t="s">
        <v>653</v>
      </c>
      <c r="C515">
        <v>13</v>
      </c>
      <c r="D515">
        <v>17.5</v>
      </c>
      <c r="E515">
        <v>21.963799999999999</v>
      </c>
      <c r="F515">
        <v>2</v>
      </c>
      <c r="G515">
        <v>23.06</v>
      </c>
      <c r="H515">
        <v>74252857</v>
      </c>
    </row>
    <row r="516" spans="1:8">
      <c r="A516" s="43">
        <v>45289</v>
      </c>
      <c r="B516" t="s">
        <v>654</v>
      </c>
      <c r="C516">
        <v>14.5</v>
      </c>
      <c r="D516">
        <v>17.5</v>
      </c>
      <c r="E516">
        <v>257.61079999999998</v>
      </c>
      <c r="F516">
        <v>2</v>
      </c>
      <c r="G516">
        <v>327.47000000000003</v>
      </c>
      <c r="H516">
        <v>42646500</v>
      </c>
    </row>
    <row r="517" spans="1:8">
      <c r="A517" s="43">
        <v>45289</v>
      </c>
      <c r="B517" t="s">
        <v>655</v>
      </c>
      <c r="C517">
        <v>12</v>
      </c>
      <c r="D517">
        <v>15</v>
      </c>
      <c r="E517">
        <v>56.032800000000002</v>
      </c>
      <c r="F517">
        <v>2</v>
      </c>
      <c r="G517">
        <v>57.34</v>
      </c>
      <c r="H517">
        <v>112889355</v>
      </c>
    </row>
    <row r="518" spans="1:8">
      <c r="A518" s="43">
        <v>45289</v>
      </c>
      <c r="B518" t="s">
        <v>656</v>
      </c>
      <c r="C518">
        <v>12</v>
      </c>
      <c r="D518">
        <v>15</v>
      </c>
      <c r="E518">
        <v>38.120899999999999</v>
      </c>
      <c r="F518">
        <v>2</v>
      </c>
      <c r="G518">
        <v>48.51</v>
      </c>
      <c r="H518">
        <v>709724304</v>
      </c>
    </row>
    <row r="519" spans="1:8">
      <c r="A519" s="43">
        <v>45289</v>
      </c>
      <c r="B519" t="s">
        <v>657</v>
      </c>
      <c r="C519">
        <v>25.5</v>
      </c>
      <c r="D519">
        <v>40</v>
      </c>
      <c r="E519">
        <v>5.4995000000000003</v>
      </c>
      <c r="F519">
        <v>0.2</v>
      </c>
      <c r="G519">
        <v>6.48</v>
      </c>
      <c r="H519">
        <v>1381554339</v>
      </c>
    </row>
    <row r="520" spans="1:8">
      <c r="A520" s="43">
        <v>45289</v>
      </c>
      <c r="B520" t="s">
        <v>658</v>
      </c>
      <c r="C520">
        <v>10.5</v>
      </c>
      <c r="D520">
        <v>15</v>
      </c>
      <c r="E520">
        <v>139.1465</v>
      </c>
      <c r="F520">
        <v>2</v>
      </c>
      <c r="G520">
        <v>162.97999999999999</v>
      </c>
      <c r="H520">
        <v>116577023</v>
      </c>
    </row>
    <row r="521" spans="1:8">
      <c r="A521" s="43">
        <v>45289</v>
      </c>
      <c r="B521" t="s">
        <v>659</v>
      </c>
      <c r="C521">
        <v>27.5</v>
      </c>
      <c r="D521">
        <v>32.5</v>
      </c>
      <c r="E521">
        <v>4.3798000000000004</v>
      </c>
      <c r="F521">
        <v>0.5</v>
      </c>
      <c r="G521">
        <v>4.92</v>
      </c>
      <c r="H521">
        <v>1648034271</v>
      </c>
    </row>
    <row r="522" spans="1:8">
      <c r="A522" s="43">
        <v>45289</v>
      </c>
      <c r="B522" t="s">
        <v>660</v>
      </c>
      <c r="C522">
        <v>12</v>
      </c>
      <c r="D522">
        <v>15</v>
      </c>
      <c r="E522">
        <v>24.640899999999998</v>
      </c>
      <c r="F522">
        <v>2</v>
      </c>
      <c r="G522">
        <v>23.74</v>
      </c>
      <c r="H522">
        <v>79961420</v>
      </c>
    </row>
    <row r="523" spans="1:8">
      <c r="A523" s="43">
        <v>45289</v>
      </c>
      <c r="B523" t="s">
        <v>661</v>
      </c>
      <c r="C523">
        <v>45.5</v>
      </c>
      <c r="D523">
        <v>60</v>
      </c>
      <c r="E523">
        <v>6.1993</v>
      </c>
      <c r="F523">
        <v>0.5</v>
      </c>
      <c r="G523">
        <v>6.12</v>
      </c>
      <c r="H523">
        <v>121028336</v>
      </c>
    </row>
    <row r="524" spans="1:8">
      <c r="A524" s="43">
        <v>45289</v>
      </c>
      <c r="B524" t="s">
        <v>662</v>
      </c>
      <c r="C524">
        <v>15.5</v>
      </c>
      <c r="D524">
        <v>22.5</v>
      </c>
      <c r="E524">
        <v>15.3756</v>
      </c>
      <c r="F524">
        <v>2</v>
      </c>
      <c r="G524">
        <v>14.96</v>
      </c>
      <c r="H524">
        <v>55494097</v>
      </c>
    </row>
    <row r="525" spans="1:8">
      <c r="A525" s="43">
        <v>45289</v>
      </c>
      <c r="B525" t="s">
        <v>663</v>
      </c>
      <c r="C525">
        <v>13.5</v>
      </c>
      <c r="D525">
        <v>17.5</v>
      </c>
      <c r="E525">
        <v>59.298999999999999</v>
      </c>
      <c r="F525">
        <v>2</v>
      </c>
      <c r="G525">
        <v>77.400000000000006</v>
      </c>
      <c r="H525">
        <v>219059559</v>
      </c>
    </row>
    <row r="526" spans="1:8">
      <c r="A526" s="43">
        <v>45289</v>
      </c>
      <c r="B526" t="s">
        <v>664</v>
      </c>
      <c r="C526">
        <v>11</v>
      </c>
      <c r="D526">
        <v>22.5</v>
      </c>
      <c r="E526">
        <v>24.752500000000001</v>
      </c>
      <c r="F526">
        <v>1</v>
      </c>
      <c r="G526">
        <v>22.6</v>
      </c>
      <c r="H526">
        <v>52509325</v>
      </c>
    </row>
    <row r="527" spans="1:8">
      <c r="A527" s="43">
        <v>45289</v>
      </c>
      <c r="B527" t="s">
        <v>665</v>
      </c>
      <c r="C527">
        <v>13.5</v>
      </c>
      <c r="D527">
        <v>17.5</v>
      </c>
      <c r="E527">
        <v>15.5406</v>
      </c>
      <c r="F527">
        <v>2</v>
      </c>
      <c r="G527">
        <v>18.920000000000002</v>
      </c>
      <c r="H527">
        <v>858496527</v>
      </c>
    </row>
    <row r="528" spans="1:8">
      <c r="A528" s="43">
        <v>45289</v>
      </c>
      <c r="B528" t="s">
        <v>666</v>
      </c>
      <c r="C528">
        <v>14</v>
      </c>
      <c r="D528">
        <v>17.5</v>
      </c>
      <c r="E528">
        <v>21.776299999999999</v>
      </c>
      <c r="F528">
        <v>2</v>
      </c>
      <c r="G528">
        <v>31.9</v>
      </c>
      <c r="H528">
        <v>451938500</v>
      </c>
    </row>
    <row r="529" spans="1:8">
      <c r="A529" s="43">
        <v>45289</v>
      </c>
      <c r="B529" t="s">
        <v>667</v>
      </c>
      <c r="C529">
        <v>18.5</v>
      </c>
      <c r="D529">
        <v>22.5</v>
      </c>
      <c r="E529">
        <v>8.6631999999999998</v>
      </c>
      <c r="F529">
        <v>2</v>
      </c>
      <c r="G529">
        <v>11.14</v>
      </c>
      <c r="H529">
        <v>503992628</v>
      </c>
    </row>
    <row r="530" spans="1:8">
      <c r="A530" s="43">
        <v>45289</v>
      </c>
      <c r="B530" t="s">
        <v>668</v>
      </c>
      <c r="C530">
        <v>29.5</v>
      </c>
      <c r="D530">
        <v>32.5</v>
      </c>
      <c r="E530">
        <v>6.8030999999999997</v>
      </c>
      <c r="F530">
        <v>0.5</v>
      </c>
      <c r="G530">
        <v>7.4</v>
      </c>
      <c r="H530">
        <v>277920000</v>
      </c>
    </row>
    <row r="531" spans="1:8">
      <c r="A531" s="43">
        <v>45289</v>
      </c>
      <c r="B531" t="s">
        <v>669</v>
      </c>
      <c r="C531">
        <v>12</v>
      </c>
      <c r="D531">
        <v>15</v>
      </c>
      <c r="E531">
        <v>21.185700000000001</v>
      </c>
      <c r="F531">
        <v>2</v>
      </c>
      <c r="G531">
        <v>21.6</v>
      </c>
      <c r="H531">
        <v>185014865</v>
      </c>
    </row>
    <row r="532" spans="1:8">
      <c r="A532" s="43">
        <v>45289</v>
      </c>
      <c r="B532" t="s">
        <v>670</v>
      </c>
      <c r="C532">
        <v>29.5</v>
      </c>
      <c r="D532">
        <v>32.5</v>
      </c>
      <c r="E532">
        <v>7.0347999999999997</v>
      </c>
      <c r="F532">
        <v>0.5</v>
      </c>
      <c r="G532">
        <v>6.72</v>
      </c>
      <c r="H532">
        <v>120000000</v>
      </c>
    </row>
    <row r="533" spans="1:8">
      <c r="A533" s="43">
        <v>45289</v>
      </c>
      <c r="B533" t="s">
        <v>671</v>
      </c>
      <c r="C533">
        <v>16</v>
      </c>
      <c r="D533">
        <v>30</v>
      </c>
      <c r="E533">
        <v>11.487399999999999</v>
      </c>
      <c r="F533">
        <v>1</v>
      </c>
      <c r="G533">
        <v>11.21</v>
      </c>
      <c r="H533">
        <v>177059795</v>
      </c>
    </row>
    <row r="534" spans="1:8">
      <c r="A534" s="43">
        <v>45289</v>
      </c>
      <c r="B534" t="s">
        <v>672</v>
      </c>
      <c r="C534">
        <v>19.5</v>
      </c>
      <c r="D534">
        <v>30</v>
      </c>
      <c r="E534">
        <v>425.09960000000001</v>
      </c>
      <c r="F534">
        <v>1</v>
      </c>
      <c r="G534">
        <v>504.56</v>
      </c>
      <c r="H534">
        <v>23842513</v>
      </c>
    </row>
    <row r="535" spans="1:8">
      <c r="A535" s="43">
        <v>45289</v>
      </c>
      <c r="B535" t="s">
        <v>673</v>
      </c>
      <c r="C535">
        <v>20</v>
      </c>
      <c r="D535">
        <v>27.5</v>
      </c>
      <c r="E535">
        <v>38.453200000000002</v>
      </c>
      <c r="F535">
        <v>0.5</v>
      </c>
      <c r="G535">
        <v>55.32</v>
      </c>
      <c r="H535">
        <v>471524166</v>
      </c>
    </row>
    <row r="536" spans="1:8">
      <c r="A536" s="43">
        <v>45289</v>
      </c>
      <c r="B536" t="s">
        <v>674</v>
      </c>
      <c r="C536">
        <v>30.5</v>
      </c>
      <c r="D536">
        <v>42.5</v>
      </c>
      <c r="E536">
        <v>6.9203999999999999</v>
      </c>
      <c r="F536">
        <v>0.5</v>
      </c>
      <c r="G536">
        <v>6.85</v>
      </c>
      <c r="H536">
        <v>567000000</v>
      </c>
    </row>
    <row r="537" spans="1:8">
      <c r="A537" s="43">
        <v>45289</v>
      </c>
      <c r="B537" t="s">
        <v>675</v>
      </c>
      <c r="C537">
        <v>12</v>
      </c>
      <c r="D537">
        <v>15</v>
      </c>
      <c r="E537">
        <v>50.642699999999998</v>
      </c>
      <c r="F537">
        <v>2</v>
      </c>
      <c r="G537">
        <v>72</v>
      </c>
      <c r="H537">
        <v>280289373</v>
      </c>
    </row>
    <row r="538" spans="1:8">
      <c r="A538" s="43">
        <v>45289</v>
      </c>
      <c r="B538" t="s">
        <v>676</v>
      </c>
      <c r="C538">
        <v>11.5</v>
      </c>
      <c r="D538">
        <v>15</v>
      </c>
      <c r="E538">
        <v>107.8399</v>
      </c>
      <c r="F538">
        <v>2</v>
      </c>
      <c r="G538">
        <v>138.87</v>
      </c>
      <c r="H538">
        <v>65940940</v>
      </c>
    </row>
    <row r="539" spans="1:8">
      <c r="A539" s="43">
        <v>45289</v>
      </c>
      <c r="B539" t="s">
        <v>677</v>
      </c>
      <c r="C539">
        <v>29.5</v>
      </c>
      <c r="D539">
        <v>32.5</v>
      </c>
      <c r="E539">
        <v>6.9382000000000001</v>
      </c>
      <c r="F539">
        <v>0.5</v>
      </c>
      <c r="G539">
        <v>9.02</v>
      </c>
      <c r="H539">
        <v>325505584</v>
      </c>
    </row>
    <row r="540" spans="1:8">
      <c r="A540" s="43">
        <v>45289</v>
      </c>
      <c r="B540" t="s">
        <v>678</v>
      </c>
      <c r="C540">
        <v>13</v>
      </c>
      <c r="D540">
        <v>17.5</v>
      </c>
      <c r="E540">
        <v>21.963799999999999</v>
      </c>
      <c r="F540">
        <v>2</v>
      </c>
      <c r="G540">
        <v>23.96</v>
      </c>
      <c r="H540">
        <v>74252857</v>
      </c>
    </row>
    <row r="541" spans="1:8">
      <c r="A541" s="43">
        <v>45289</v>
      </c>
      <c r="B541" t="s">
        <v>679</v>
      </c>
      <c r="C541">
        <v>14.5</v>
      </c>
      <c r="D541">
        <v>17.5</v>
      </c>
      <c r="E541">
        <v>257.61079999999998</v>
      </c>
      <c r="F541">
        <v>2</v>
      </c>
      <c r="G541">
        <v>340.18</v>
      </c>
      <c r="H541">
        <v>42646500</v>
      </c>
    </row>
    <row r="542" spans="1:8">
      <c r="A542" s="43">
        <v>45289</v>
      </c>
      <c r="B542" t="s">
        <v>680</v>
      </c>
      <c r="C542">
        <v>12</v>
      </c>
      <c r="D542">
        <v>15</v>
      </c>
      <c r="E542">
        <v>56.032800000000002</v>
      </c>
      <c r="F542">
        <v>2</v>
      </c>
      <c r="G542">
        <v>59.57</v>
      </c>
      <c r="H542">
        <v>112889355</v>
      </c>
    </row>
    <row r="543" spans="1:8">
      <c r="A543" s="43">
        <v>45289</v>
      </c>
      <c r="B543" t="s">
        <v>681</v>
      </c>
      <c r="C543">
        <v>12</v>
      </c>
      <c r="D543">
        <v>15</v>
      </c>
      <c r="E543">
        <v>38.120899999999999</v>
      </c>
      <c r="F543">
        <v>2</v>
      </c>
      <c r="G543">
        <v>50.39</v>
      </c>
      <c r="H543">
        <v>709724304</v>
      </c>
    </row>
    <row r="544" spans="1:8">
      <c r="A544" s="43">
        <v>45289</v>
      </c>
      <c r="B544" t="s">
        <v>682</v>
      </c>
      <c r="C544">
        <v>11.5</v>
      </c>
      <c r="D544">
        <v>22.5</v>
      </c>
      <c r="E544">
        <v>58.700099999999999</v>
      </c>
      <c r="F544">
        <v>1</v>
      </c>
      <c r="G544">
        <v>83.67</v>
      </c>
      <c r="H544">
        <v>722426520</v>
      </c>
    </row>
    <row r="545" spans="1:8">
      <c r="A545" s="43">
        <v>45289</v>
      </c>
      <c r="B545" t="s">
        <v>683</v>
      </c>
      <c r="C545">
        <v>13</v>
      </c>
      <c r="D545">
        <v>25</v>
      </c>
      <c r="E545">
        <v>17.865600000000001</v>
      </c>
      <c r="F545">
        <v>1</v>
      </c>
      <c r="G545">
        <v>23.06</v>
      </c>
      <c r="H545">
        <v>166305495</v>
      </c>
    </row>
    <row r="546" spans="1:8">
      <c r="A546" s="43">
        <v>45289</v>
      </c>
      <c r="B546" t="s">
        <v>684</v>
      </c>
      <c r="C546">
        <v>37.5</v>
      </c>
      <c r="D546">
        <v>42.5</v>
      </c>
      <c r="E546">
        <v>2.1240999999999999</v>
      </c>
      <c r="F546">
        <v>0.5</v>
      </c>
      <c r="G546">
        <v>2.37</v>
      </c>
      <c r="H546">
        <v>993333086</v>
      </c>
    </row>
    <row r="547" spans="1:8">
      <c r="A547" s="43">
        <v>45289</v>
      </c>
      <c r="B547" t="s">
        <v>685</v>
      </c>
      <c r="C547">
        <v>25.5</v>
      </c>
      <c r="D547">
        <v>40</v>
      </c>
      <c r="E547">
        <v>5.4995000000000003</v>
      </c>
      <c r="F547">
        <v>0.2</v>
      </c>
      <c r="G547">
        <v>6.73</v>
      </c>
      <c r="H547">
        <v>1381554339</v>
      </c>
    </row>
    <row r="548" spans="1:8">
      <c r="A548" s="43">
        <v>45289</v>
      </c>
      <c r="B548" t="s">
        <v>686</v>
      </c>
      <c r="C548">
        <v>10.5</v>
      </c>
      <c r="D548">
        <v>15</v>
      </c>
      <c r="E548">
        <v>139.1465</v>
      </c>
      <c r="F548">
        <v>2</v>
      </c>
      <c r="G548">
        <v>169.31</v>
      </c>
      <c r="H548">
        <v>116577023</v>
      </c>
    </row>
    <row r="549" spans="1:8">
      <c r="A549" s="43">
        <v>45289</v>
      </c>
      <c r="B549" t="s">
        <v>687</v>
      </c>
      <c r="C549">
        <v>27.5</v>
      </c>
      <c r="D549">
        <v>32.5</v>
      </c>
      <c r="E549">
        <v>4.3798000000000004</v>
      </c>
      <c r="F549">
        <v>0.5</v>
      </c>
      <c r="G549">
        <v>5.1100000000000003</v>
      </c>
      <c r="H549">
        <v>1648034271</v>
      </c>
    </row>
    <row r="550" spans="1:8">
      <c r="A550" s="43">
        <v>45289</v>
      </c>
      <c r="B550" t="s">
        <v>688</v>
      </c>
      <c r="C550">
        <v>12</v>
      </c>
      <c r="D550">
        <v>15</v>
      </c>
      <c r="E550">
        <v>24.640899999999998</v>
      </c>
      <c r="F550">
        <v>2</v>
      </c>
      <c r="G550">
        <v>24.66</v>
      </c>
      <c r="H550">
        <v>79961420</v>
      </c>
    </row>
    <row r="551" spans="1:8">
      <c r="A551" s="43">
        <v>45289</v>
      </c>
      <c r="B551" t="s">
        <v>689</v>
      </c>
      <c r="C551">
        <v>45.5</v>
      </c>
      <c r="D551">
        <v>60</v>
      </c>
      <c r="E551">
        <v>6.1993</v>
      </c>
      <c r="F551">
        <v>0.5</v>
      </c>
      <c r="G551">
        <v>6.36</v>
      </c>
      <c r="H551">
        <v>121028336</v>
      </c>
    </row>
    <row r="552" spans="1:8">
      <c r="A552" s="43">
        <v>45289</v>
      </c>
      <c r="B552" t="s">
        <v>690</v>
      </c>
      <c r="C552">
        <v>10</v>
      </c>
      <c r="D552">
        <v>22.5</v>
      </c>
      <c r="E552">
        <v>13.6851</v>
      </c>
      <c r="F552">
        <v>1</v>
      </c>
      <c r="G552">
        <v>14.27</v>
      </c>
      <c r="H552">
        <v>555925000</v>
      </c>
    </row>
    <row r="553" spans="1:8">
      <c r="A553" s="43">
        <v>45289</v>
      </c>
      <c r="B553" t="s">
        <v>691</v>
      </c>
      <c r="C553">
        <v>15.5</v>
      </c>
      <c r="D553">
        <v>22.5</v>
      </c>
      <c r="E553">
        <v>15.3756</v>
      </c>
      <c r="F553">
        <v>2</v>
      </c>
      <c r="G553">
        <v>15.54</v>
      </c>
      <c r="H553">
        <v>55494097</v>
      </c>
    </row>
    <row r="554" spans="1:8">
      <c r="A554" s="43">
        <v>45289</v>
      </c>
      <c r="B554" t="s">
        <v>692</v>
      </c>
      <c r="C554">
        <v>13.5</v>
      </c>
      <c r="D554">
        <v>17.5</v>
      </c>
      <c r="E554">
        <v>59.298999999999999</v>
      </c>
      <c r="F554">
        <v>2</v>
      </c>
      <c r="G554">
        <v>80.400000000000006</v>
      </c>
      <c r="H554">
        <v>219059559</v>
      </c>
    </row>
    <row r="555" spans="1:8">
      <c r="A555" s="43">
        <v>45289</v>
      </c>
      <c r="B555" t="s">
        <v>693</v>
      </c>
      <c r="C555">
        <v>11</v>
      </c>
      <c r="D555">
        <v>22.5</v>
      </c>
      <c r="E555">
        <v>24.752500000000001</v>
      </c>
      <c r="F555">
        <v>1</v>
      </c>
      <c r="G555">
        <v>23.48</v>
      </c>
      <c r="H555">
        <v>52509325</v>
      </c>
    </row>
    <row r="556" spans="1:8">
      <c r="A556" s="43">
        <v>45289</v>
      </c>
      <c r="B556" t="s">
        <v>694</v>
      </c>
      <c r="C556">
        <v>10.5</v>
      </c>
      <c r="D556">
        <v>15</v>
      </c>
      <c r="E556">
        <v>93.328299999999999</v>
      </c>
      <c r="F556">
        <v>2</v>
      </c>
      <c r="G556">
        <v>116.59</v>
      </c>
      <c r="H556">
        <v>600884719</v>
      </c>
    </row>
    <row r="557" spans="1:8">
      <c r="A557" s="43">
        <v>45289</v>
      </c>
      <c r="B557" t="s">
        <v>695</v>
      </c>
      <c r="C557">
        <v>10</v>
      </c>
      <c r="D557">
        <v>15</v>
      </c>
      <c r="E557">
        <v>279.68669999999997</v>
      </c>
      <c r="F557">
        <v>2</v>
      </c>
      <c r="G557">
        <v>306.36</v>
      </c>
      <c r="H557">
        <v>268313234</v>
      </c>
    </row>
    <row r="558" spans="1:8">
      <c r="A558" s="43">
        <v>45289</v>
      </c>
      <c r="B558" t="s">
        <v>696</v>
      </c>
      <c r="C558">
        <v>11</v>
      </c>
      <c r="D558">
        <v>15</v>
      </c>
      <c r="E558">
        <v>45.401600000000002</v>
      </c>
      <c r="F558">
        <v>2</v>
      </c>
      <c r="G558">
        <v>48.4</v>
      </c>
      <c r="H558">
        <v>227230833</v>
      </c>
    </row>
    <row r="559" spans="1:8">
      <c r="A559" s="43">
        <v>45289</v>
      </c>
      <c r="B559" t="s">
        <v>697</v>
      </c>
      <c r="C559">
        <v>11</v>
      </c>
      <c r="D559">
        <v>22.5</v>
      </c>
      <c r="E559">
        <v>26.760999999999999</v>
      </c>
      <c r="F559">
        <v>1</v>
      </c>
      <c r="G559">
        <v>33.159999999999997</v>
      </c>
      <c r="H559">
        <v>97140000</v>
      </c>
    </row>
    <row r="560" spans="1:8">
      <c r="A560" s="43">
        <v>45289</v>
      </c>
      <c r="B560" t="s">
        <v>698</v>
      </c>
      <c r="C560">
        <v>12.5</v>
      </c>
      <c r="D560">
        <v>25</v>
      </c>
      <c r="E560">
        <v>25.410399999999999</v>
      </c>
      <c r="F560">
        <v>1</v>
      </c>
      <c r="G560">
        <v>33.840000000000003</v>
      </c>
      <c r="H560">
        <v>379424131</v>
      </c>
    </row>
    <row r="561" spans="1:8">
      <c r="A561" s="43">
        <v>45289</v>
      </c>
      <c r="B561" t="s">
        <v>699</v>
      </c>
      <c r="C561">
        <v>13.5</v>
      </c>
      <c r="D561">
        <v>17.5</v>
      </c>
      <c r="E561">
        <v>15.5406</v>
      </c>
      <c r="F561">
        <v>2</v>
      </c>
      <c r="G561">
        <v>19.649999999999999</v>
      </c>
      <c r="H561">
        <v>858496527</v>
      </c>
    </row>
    <row r="562" spans="1:8">
      <c r="A562" s="43">
        <v>45289</v>
      </c>
      <c r="B562" t="s">
        <v>700</v>
      </c>
      <c r="C562">
        <v>14</v>
      </c>
      <c r="D562">
        <v>17.5</v>
      </c>
      <c r="E562">
        <v>21.776299999999999</v>
      </c>
      <c r="F562">
        <v>2</v>
      </c>
      <c r="G562">
        <v>33.14</v>
      </c>
      <c r="H562">
        <v>451938500</v>
      </c>
    </row>
    <row r="563" spans="1:8">
      <c r="A563" s="43">
        <v>45289</v>
      </c>
      <c r="B563" t="s">
        <v>701</v>
      </c>
      <c r="C563">
        <v>10</v>
      </c>
      <c r="D563">
        <v>15</v>
      </c>
      <c r="E563">
        <v>104.8485</v>
      </c>
      <c r="F563">
        <v>2</v>
      </c>
      <c r="G563">
        <v>117.58</v>
      </c>
      <c r="H563">
        <v>699731036</v>
      </c>
    </row>
    <row r="564" spans="1:8">
      <c r="A564" s="43">
        <v>45289</v>
      </c>
      <c r="B564" t="s">
        <v>702</v>
      </c>
      <c r="C564">
        <v>18.5</v>
      </c>
      <c r="D564">
        <v>22.5</v>
      </c>
      <c r="E564">
        <v>8.6631999999999998</v>
      </c>
      <c r="F564">
        <v>2</v>
      </c>
      <c r="G564">
        <v>11.57</v>
      </c>
      <c r="H564">
        <v>503992628</v>
      </c>
    </row>
    <row r="565" spans="1:8">
      <c r="A565" s="43">
        <v>45289</v>
      </c>
      <c r="B565" t="s">
        <v>703</v>
      </c>
      <c r="C565">
        <v>29.5</v>
      </c>
      <c r="D565">
        <v>32.5</v>
      </c>
      <c r="E565">
        <v>6.8030999999999997</v>
      </c>
      <c r="F565">
        <v>0.5</v>
      </c>
      <c r="G565">
        <v>7.69</v>
      </c>
      <c r="H565">
        <v>277920000</v>
      </c>
    </row>
    <row r="566" spans="1:8">
      <c r="A566" s="43">
        <v>45289</v>
      </c>
      <c r="B566" t="s">
        <v>704</v>
      </c>
      <c r="C566">
        <v>12</v>
      </c>
      <c r="D566">
        <v>15</v>
      </c>
      <c r="E566">
        <v>21.185700000000001</v>
      </c>
      <c r="F566">
        <v>2</v>
      </c>
      <c r="G566">
        <v>22.44</v>
      </c>
      <c r="H566">
        <v>185014865</v>
      </c>
    </row>
    <row r="567" spans="1:8">
      <c r="A567" s="43">
        <v>45289</v>
      </c>
      <c r="B567" t="s">
        <v>705</v>
      </c>
      <c r="C567">
        <v>29.5</v>
      </c>
      <c r="D567">
        <v>32.5</v>
      </c>
      <c r="E567">
        <v>7.0347999999999997</v>
      </c>
      <c r="F567">
        <v>0.5</v>
      </c>
      <c r="G567">
        <v>6.98</v>
      </c>
      <c r="H567">
        <v>120000000</v>
      </c>
    </row>
    <row r="568" spans="1:8">
      <c r="A568" s="43">
        <v>45289</v>
      </c>
      <c r="B568" t="s">
        <v>706</v>
      </c>
      <c r="C568">
        <v>16</v>
      </c>
      <c r="D568">
        <v>30</v>
      </c>
      <c r="E568">
        <v>11.487399999999999</v>
      </c>
      <c r="F568">
        <v>1</v>
      </c>
      <c r="G568">
        <v>11.65</v>
      </c>
      <c r="H568">
        <v>177059795</v>
      </c>
    </row>
    <row r="569" spans="1:8">
      <c r="A569" s="43">
        <v>45289</v>
      </c>
      <c r="B569" t="s">
        <v>707</v>
      </c>
      <c r="C569">
        <v>12</v>
      </c>
      <c r="D569">
        <v>15</v>
      </c>
      <c r="E569">
        <v>93.749799999999993</v>
      </c>
      <c r="F569">
        <v>2</v>
      </c>
      <c r="G569">
        <v>115.14</v>
      </c>
      <c r="H569">
        <v>586741003</v>
      </c>
    </row>
    <row r="570" spans="1:8">
      <c r="A570" s="43">
        <v>45289</v>
      </c>
      <c r="B570" t="s">
        <v>708</v>
      </c>
      <c r="C570">
        <v>20</v>
      </c>
      <c r="D570">
        <v>27.5</v>
      </c>
      <c r="E570">
        <v>38.453200000000002</v>
      </c>
      <c r="F570">
        <v>0.5</v>
      </c>
      <c r="G570">
        <v>57.47</v>
      </c>
      <c r="H570">
        <v>471524166</v>
      </c>
    </row>
    <row r="571" spans="1:8">
      <c r="A571" s="43">
        <v>45289</v>
      </c>
      <c r="B571" t="s">
        <v>709</v>
      </c>
      <c r="C571">
        <v>11</v>
      </c>
      <c r="D571">
        <v>15</v>
      </c>
      <c r="E571">
        <v>95.249099999999999</v>
      </c>
      <c r="F571">
        <v>2</v>
      </c>
      <c r="G571">
        <v>121.64</v>
      </c>
      <c r="H571">
        <v>972865790</v>
      </c>
    </row>
    <row r="572" spans="1:8">
      <c r="A572" s="43">
        <v>45289</v>
      </c>
      <c r="B572" t="s">
        <v>710</v>
      </c>
      <c r="C572">
        <v>30.5</v>
      </c>
      <c r="D572">
        <v>42.5</v>
      </c>
      <c r="E572">
        <v>6.9203999999999999</v>
      </c>
      <c r="F572">
        <v>0.5</v>
      </c>
      <c r="G572">
        <v>7.12</v>
      </c>
      <c r="H572">
        <v>567000000</v>
      </c>
    </row>
    <row r="573" spans="1:8">
      <c r="A573" s="43">
        <v>45289</v>
      </c>
      <c r="B573" t="s">
        <v>711</v>
      </c>
      <c r="C573">
        <v>12</v>
      </c>
      <c r="D573">
        <v>15</v>
      </c>
      <c r="E573">
        <v>50.642699999999998</v>
      </c>
      <c r="F573">
        <v>2</v>
      </c>
      <c r="G573">
        <v>74.8</v>
      </c>
      <c r="H573">
        <v>280289373</v>
      </c>
    </row>
    <row r="574" spans="1:8">
      <c r="A574" s="43">
        <v>45289</v>
      </c>
      <c r="B574" t="s">
        <v>712</v>
      </c>
      <c r="C574">
        <v>11.5</v>
      </c>
      <c r="D574">
        <v>15</v>
      </c>
      <c r="E574">
        <v>107.8399</v>
      </c>
      <c r="F574">
        <v>2</v>
      </c>
      <c r="G574">
        <v>144.26</v>
      </c>
      <c r="H574">
        <v>65940940</v>
      </c>
    </row>
    <row r="575" spans="1:8">
      <c r="A575" s="43">
        <v>45289</v>
      </c>
      <c r="B575" t="s">
        <v>713</v>
      </c>
      <c r="C575">
        <v>11.5</v>
      </c>
      <c r="D575">
        <v>22.5</v>
      </c>
      <c r="E575">
        <v>55.4236</v>
      </c>
      <c r="F575">
        <v>1</v>
      </c>
      <c r="G575">
        <v>75.849999999999994</v>
      </c>
      <c r="H575">
        <v>152250000</v>
      </c>
    </row>
    <row r="576" spans="1:8">
      <c r="A576" s="43">
        <v>45289</v>
      </c>
      <c r="B576" t="s">
        <v>714</v>
      </c>
      <c r="C576">
        <v>23.5</v>
      </c>
      <c r="D576">
        <v>27.5</v>
      </c>
      <c r="E576">
        <v>6.6619999999999999</v>
      </c>
      <c r="F576">
        <v>0.5</v>
      </c>
      <c r="G576">
        <v>9.39</v>
      </c>
      <c r="H576">
        <v>410132507</v>
      </c>
    </row>
    <row r="577" spans="1:8">
      <c r="A577" s="43">
        <v>45289</v>
      </c>
      <c r="B577" t="s">
        <v>715</v>
      </c>
      <c r="C577">
        <v>25</v>
      </c>
      <c r="D577">
        <v>32.5</v>
      </c>
      <c r="E577">
        <v>11.2067</v>
      </c>
      <c r="F577">
        <v>0.5</v>
      </c>
      <c r="G577">
        <v>14.5</v>
      </c>
      <c r="H577">
        <v>6090000</v>
      </c>
    </row>
    <row r="578" spans="1:8">
      <c r="A578" s="43">
        <v>45289</v>
      </c>
      <c r="B578" t="s">
        <v>716</v>
      </c>
      <c r="C578">
        <v>60</v>
      </c>
      <c r="D578">
        <v>60</v>
      </c>
      <c r="E578">
        <v>9.6385000000000005</v>
      </c>
      <c r="F578">
        <v>0.5</v>
      </c>
      <c r="G578">
        <v>13.82</v>
      </c>
      <c r="H578">
        <v>1330000</v>
      </c>
    </row>
    <row r="579" spans="1:8">
      <c r="A579" s="43">
        <v>45289</v>
      </c>
      <c r="B579" t="s">
        <v>717</v>
      </c>
      <c r="C579">
        <v>11.5</v>
      </c>
      <c r="D579">
        <v>15</v>
      </c>
      <c r="E579">
        <v>25.981200000000001</v>
      </c>
      <c r="F579">
        <v>2</v>
      </c>
      <c r="G579">
        <v>29.53</v>
      </c>
      <c r="H579">
        <v>456246245</v>
      </c>
    </row>
    <row r="580" spans="1:8">
      <c r="A580" s="43">
        <v>45289</v>
      </c>
      <c r="B580" t="s">
        <v>718</v>
      </c>
      <c r="C580">
        <v>45</v>
      </c>
      <c r="D580">
        <v>60</v>
      </c>
      <c r="E580">
        <v>3.9411999999999998</v>
      </c>
      <c r="F580">
        <v>0.2</v>
      </c>
      <c r="G580">
        <v>5.46</v>
      </c>
      <c r="H580">
        <v>2761519425</v>
      </c>
    </row>
    <row r="581" spans="1:8">
      <c r="A581" s="43">
        <v>45289</v>
      </c>
      <c r="B581" t="s">
        <v>719</v>
      </c>
      <c r="C581">
        <v>26</v>
      </c>
      <c r="D581">
        <v>32.5</v>
      </c>
      <c r="E581">
        <v>178.8871</v>
      </c>
      <c r="F581">
        <v>0.5</v>
      </c>
      <c r="G581">
        <v>243.32</v>
      </c>
      <c r="H581">
        <v>58758389</v>
      </c>
    </row>
    <row r="582" spans="1:8">
      <c r="A582" s="43">
        <v>45289</v>
      </c>
      <c r="B582" t="s">
        <v>720</v>
      </c>
      <c r="C582">
        <v>60</v>
      </c>
      <c r="D582">
        <v>60</v>
      </c>
      <c r="E582">
        <v>3.9641999999999999</v>
      </c>
      <c r="F582">
        <v>0.5</v>
      </c>
      <c r="G582">
        <v>4.6900000000000004</v>
      </c>
      <c r="H582">
        <v>129428571</v>
      </c>
    </row>
    <row r="583" spans="1:8">
      <c r="A583" s="43">
        <v>45289</v>
      </c>
      <c r="B583" t="s">
        <v>721</v>
      </c>
      <c r="C583">
        <v>11.5</v>
      </c>
      <c r="D583">
        <v>15</v>
      </c>
      <c r="E583">
        <v>26.888999999999999</v>
      </c>
      <c r="F583">
        <v>2</v>
      </c>
      <c r="G583">
        <v>28.04</v>
      </c>
      <c r="H583">
        <v>227131081</v>
      </c>
    </row>
    <row r="584" spans="1:8">
      <c r="A584" s="43">
        <v>45289</v>
      </c>
      <c r="B584" t="s">
        <v>722</v>
      </c>
      <c r="C584">
        <v>13</v>
      </c>
      <c r="D584">
        <v>17.5</v>
      </c>
      <c r="E584">
        <v>21.450800000000001</v>
      </c>
      <c r="F584">
        <v>2</v>
      </c>
      <c r="G584">
        <v>23.46</v>
      </c>
      <c r="H584">
        <v>151935493</v>
      </c>
    </row>
    <row r="585" spans="1:8">
      <c r="A585" s="43">
        <v>45289</v>
      </c>
      <c r="B585" t="s">
        <v>723</v>
      </c>
      <c r="C585">
        <v>10</v>
      </c>
      <c r="D585">
        <v>15</v>
      </c>
      <c r="E585">
        <v>607.03959999999995</v>
      </c>
      <c r="F585">
        <v>2</v>
      </c>
      <c r="G585">
        <v>817.53</v>
      </c>
      <c r="H585">
        <v>94012500</v>
      </c>
    </row>
    <row r="586" spans="1:8">
      <c r="A586" s="43">
        <v>45289</v>
      </c>
      <c r="B586" t="s">
        <v>724</v>
      </c>
      <c r="C586">
        <v>11</v>
      </c>
      <c r="D586">
        <v>15</v>
      </c>
      <c r="E586">
        <v>137.13470000000001</v>
      </c>
      <c r="F586">
        <v>2</v>
      </c>
      <c r="G586">
        <v>179.25</v>
      </c>
      <c r="H586">
        <v>414771002</v>
      </c>
    </row>
    <row r="587" spans="1:8">
      <c r="A587" s="43">
        <v>45289</v>
      </c>
      <c r="B587" t="s">
        <v>725</v>
      </c>
      <c r="C587">
        <v>11</v>
      </c>
      <c r="D587">
        <v>15</v>
      </c>
      <c r="E587">
        <v>127.6533</v>
      </c>
      <c r="F587">
        <v>2</v>
      </c>
      <c r="G587">
        <v>167.62</v>
      </c>
      <c r="H587">
        <v>447813299</v>
      </c>
    </row>
    <row r="588" spans="1:8">
      <c r="A588" s="43">
        <v>45289</v>
      </c>
      <c r="B588" t="s">
        <v>726</v>
      </c>
      <c r="C588">
        <v>11.5</v>
      </c>
      <c r="D588">
        <v>15</v>
      </c>
      <c r="E588">
        <v>33.765000000000001</v>
      </c>
      <c r="F588">
        <v>2</v>
      </c>
      <c r="G588">
        <v>40.43</v>
      </c>
      <c r="H588">
        <v>483005804</v>
      </c>
    </row>
    <row r="589" spans="1:8">
      <c r="A589" s="43">
        <v>45289</v>
      </c>
      <c r="B589" t="s">
        <v>727</v>
      </c>
      <c r="C589">
        <v>12</v>
      </c>
      <c r="D589">
        <v>15</v>
      </c>
      <c r="E589">
        <v>497.6318</v>
      </c>
      <c r="F589">
        <v>2</v>
      </c>
      <c r="G589">
        <v>603.84</v>
      </c>
      <c r="H589">
        <v>86309203</v>
      </c>
    </row>
    <row r="590" spans="1:8">
      <c r="A590" s="43">
        <v>45289</v>
      </c>
      <c r="B590" t="s">
        <v>728</v>
      </c>
      <c r="C590">
        <v>11.5</v>
      </c>
      <c r="D590">
        <v>22.5</v>
      </c>
      <c r="E590">
        <v>58.772100000000002</v>
      </c>
      <c r="F590">
        <v>1</v>
      </c>
      <c r="G590">
        <v>68.75</v>
      </c>
      <c r="H590">
        <v>83908483</v>
      </c>
    </row>
    <row r="591" spans="1:8">
      <c r="A591" s="43">
        <v>45289</v>
      </c>
      <c r="B591" t="s">
        <v>729</v>
      </c>
      <c r="C591">
        <v>17</v>
      </c>
      <c r="D591">
        <v>22.5</v>
      </c>
      <c r="E591">
        <v>9.8742999999999999</v>
      </c>
      <c r="F591">
        <v>2</v>
      </c>
      <c r="G591">
        <v>12.27</v>
      </c>
      <c r="H591">
        <v>6330000</v>
      </c>
    </row>
    <row r="592" spans="1:8">
      <c r="A592" s="43">
        <v>45289</v>
      </c>
      <c r="B592" t="s">
        <v>730</v>
      </c>
      <c r="C592">
        <v>28.5</v>
      </c>
      <c r="D592">
        <v>32.5</v>
      </c>
      <c r="E592">
        <v>110.4439</v>
      </c>
      <c r="F592">
        <v>0.5</v>
      </c>
      <c r="G592">
        <v>150.63</v>
      </c>
      <c r="H592">
        <v>69934628</v>
      </c>
    </row>
    <row r="593" spans="1:8">
      <c r="A593" s="43">
        <v>45289</v>
      </c>
      <c r="B593" t="s">
        <v>731</v>
      </c>
      <c r="C593">
        <v>11</v>
      </c>
      <c r="D593">
        <v>15</v>
      </c>
      <c r="E593">
        <v>27.7499</v>
      </c>
      <c r="F593">
        <v>2</v>
      </c>
      <c r="G593">
        <v>33.36</v>
      </c>
      <c r="H593">
        <v>509099903</v>
      </c>
    </row>
    <row r="594" spans="1:8">
      <c r="A594" s="43">
        <v>45289</v>
      </c>
      <c r="B594" t="s">
        <v>732</v>
      </c>
      <c r="C594">
        <v>60</v>
      </c>
      <c r="D594">
        <v>60</v>
      </c>
      <c r="E594">
        <v>12.493399999999999</v>
      </c>
      <c r="F594">
        <v>0.5</v>
      </c>
      <c r="G594">
        <v>14.35</v>
      </c>
      <c r="H594">
        <v>5430000</v>
      </c>
    </row>
    <row r="595" spans="1:8">
      <c r="A595" s="43">
        <v>45289</v>
      </c>
      <c r="B595" t="s">
        <v>733</v>
      </c>
      <c r="C595">
        <v>22</v>
      </c>
      <c r="D595">
        <v>27.5</v>
      </c>
      <c r="E595">
        <v>24.939499999999999</v>
      </c>
      <c r="F595">
        <v>0.5</v>
      </c>
      <c r="G595">
        <v>26.96</v>
      </c>
      <c r="H595">
        <v>96047612</v>
      </c>
    </row>
    <row r="596" spans="1:8">
      <c r="A596" s="43">
        <v>45289</v>
      </c>
      <c r="B596" t="s">
        <v>734</v>
      </c>
      <c r="C596">
        <v>13.5</v>
      </c>
      <c r="D596">
        <v>17.5</v>
      </c>
      <c r="E596">
        <v>21.927700000000002</v>
      </c>
      <c r="F596">
        <v>2</v>
      </c>
      <c r="G596">
        <v>29.06</v>
      </c>
      <c r="H596">
        <v>220408163</v>
      </c>
    </row>
    <row r="597" spans="1:8">
      <c r="A597" s="43">
        <v>45289</v>
      </c>
      <c r="B597" t="s">
        <v>735</v>
      </c>
      <c r="C597">
        <v>14</v>
      </c>
      <c r="D597">
        <v>25</v>
      </c>
      <c r="E597">
        <v>94.265000000000001</v>
      </c>
      <c r="F597">
        <v>1</v>
      </c>
      <c r="G597">
        <v>103.33</v>
      </c>
      <c r="H597">
        <v>26951077</v>
      </c>
    </row>
    <row r="598" spans="1:8">
      <c r="A598" s="43">
        <v>45289</v>
      </c>
      <c r="B598" t="s">
        <v>736</v>
      </c>
      <c r="C598">
        <v>60</v>
      </c>
      <c r="D598">
        <v>60</v>
      </c>
      <c r="E598">
        <v>12.918900000000001</v>
      </c>
      <c r="F598">
        <v>0.5</v>
      </c>
      <c r="G598">
        <v>15.27</v>
      </c>
      <c r="H598">
        <v>3700000</v>
      </c>
    </row>
    <row r="599" spans="1:8">
      <c r="A599" s="43">
        <v>45289</v>
      </c>
      <c r="B599" t="s">
        <v>737</v>
      </c>
      <c r="C599">
        <v>11</v>
      </c>
      <c r="D599">
        <v>22.5</v>
      </c>
      <c r="E599">
        <v>67.6096</v>
      </c>
      <c r="F599">
        <v>1</v>
      </c>
      <c r="G599">
        <v>79.7</v>
      </c>
      <c r="H599">
        <v>140639939</v>
      </c>
    </row>
    <row r="600" spans="1:8">
      <c r="A600" s="43">
        <v>45289</v>
      </c>
      <c r="B600" t="s">
        <v>738</v>
      </c>
      <c r="C600">
        <v>12</v>
      </c>
      <c r="D600">
        <v>22.5</v>
      </c>
      <c r="E600">
        <v>24.050599999999999</v>
      </c>
      <c r="F600">
        <v>1</v>
      </c>
      <c r="G600">
        <v>32.15</v>
      </c>
      <c r="H600">
        <v>159339825</v>
      </c>
    </row>
    <row r="601" spans="1:8">
      <c r="A601" s="43">
        <v>45289</v>
      </c>
      <c r="B601" t="s">
        <v>739</v>
      </c>
      <c r="C601">
        <v>15</v>
      </c>
      <c r="D601">
        <v>30</v>
      </c>
      <c r="E601">
        <v>245.9332</v>
      </c>
      <c r="F601">
        <v>1</v>
      </c>
      <c r="G601">
        <v>333.6</v>
      </c>
      <c r="H601">
        <v>26240135</v>
      </c>
    </row>
    <row r="602" spans="1:8">
      <c r="A602" s="43">
        <v>45289</v>
      </c>
      <c r="B602" t="s">
        <v>740</v>
      </c>
      <c r="C602">
        <v>12</v>
      </c>
      <c r="D602">
        <v>15</v>
      </c>
      <c r="E602">
        <v>100.504</v>
      </c>
      <c r="F602">
        <v>2</v>
      </c>
      <c r="G602">
        <v>116.82</v>
      </c>
      <c r="H602">
        <v>645139260</v>
      </c>
    </row>
    <row r="603" spans="1:8">
      <c r="A603" s="43">
        <v>45289</v>
      </c>
      <c r="B603" t="s">
        <v>741</v>
      </c>
      <c r="C603">
        <v>13.5</v>
      </c>
      <c r="D603">
        <v>17.5</v>
      </c>
      <c r="E603">
        <v>57.695700000000002</v>
      </c>
      <c r="F603">
        <v>2</v>
      </c>
      <c r="G603">
        <v>78.5</v>
      </c>
      <c r="H603">
        <v>90277064</v>
      </c>
    </row>
    <row r="604" spans="1:8">
      <c r="A604" s="43">
        <v>45289</v>
      </c>
      <c r="B604" t="s">
        <v>742</v>
      </c>
      <c r="C604">
        <v>18</v>
      </c>
      <c r="D604">
        <v>22.5</v>
      </c>
      <c r="E604">
        <v>16.552199999999999</v>
      </c>
      <c r="F604">
        <v>2</v>
      </c>
      <c r="G604">
        <v>23.46</v>
      </c>
      <c r="H604">
        <v>428006078</v>
      </c>
    </row>
    <row r="605" spans="1:8">
      <c r="A605" s="43">
        <v>45289</v>
      </c>
      <c r="B605" t="s">
        <v>743</v>
      </c>
      <c r="C605">
        <v>29.5</v>
      </c>
      <c r="D605">
        <v>32.5</v>
      </c>
      <c r="E605">
        <v>7.3272000000000004</v>
      </c>
      <c r="F605">
        <v>0.5</v>
      </c>
      <c r="G605">
        <v>7.99</v>
      </c>
      <c r="H605">
        <v>225000000</v>
      </c>
    </row>
    <row r="606" spans="1:8">
      <c r="A606" s="43">
        <v>45289</v>
      </c>
      <c r="B606" t="s">
        <v>744</v>
      </c>
      <c r="C606">
        <v>54.5</v>
      </c>
      <c r="D606">
        <v>60</v>
      </c>
      <c r="E606">
        <v>5.7868000000000004</v>
      </c>
      <c r="F606">
        <v>0.5</v>
      </c>
      <c r="G606">
        <v>7.32</v>
      </c>
      <c r="H606">
        <v>188916179</v>
      </c>
    </row>
    <row r="607" spans="1:8">
      <c r="A607" s="43">
        <v>45289</v>
      </c>
      <c r="B607" t="s">
        <v>745</v>
      </c>
      <c r="C607">
        <v>42</v>
      </c>
      <c r="D607">
        <v>60</v>
      </c>
      <c r="E607">
        <v>5.5072000000000001</v>
      </c>
      <c r="F607">
        <v>0.2</v>
      </c>
      <c r="G607">
        <v>6.93</v>
      </c>
      <c r="H607">
        <v>803741747</v>
      </c>
    </row>
    <row r="608" spans="1:8">
      <c r="A608" s="43">
        <v>45289</v>
      </c>
      <c r="B608" t="s">
        <v>746</v>
      </c>
      <c r="C608">
        <v>11</v>
      </c>
      <c r="D608">
        <v>15</v>
      </c>
      <c r="E608">
        <v>93.6404</v>
      </c>
      <c r="F608">
        <v>2</v>
      </c>
      <c r="G608">
        <v>119.4</v>
      </c>
      <c r="H608">
        <v>113574397</v>
      </c>
    </row>
    <row r="609" spans="1:8">
      <c r="A609" s="43">
        <v>45289</v>
      </c>
      <c r="B609" t="s">
        <v>747</v>
      </c>
      <c r="C609">
        <v>10</v>
      </c>
      <c r="D609">
        <v>15</v>
      </c>
      <c r="E609">
        <v>427.63490000000002</v>
      </c>
      <c r="F609">
        <v>2</v>
      </c>
      <c r="G609">
        <v>438.32</v>
      </c>
      <c r="H609">
        <v>129859769</v>
      </c>
    </row>
    <row r="610" spans="1:8">
      <c r="A610" s="43">
        <v>45289</v>
      </c>
      <c r="B610" t="s">
        <v>748</v>
      </c>
      <c r="C610">
        <v>35</v>
      </c>
      <c r="D610">
        <v>42.5</v>
      </c>
      <c r="E610">
        <v>5.2872000000000003</v>
      </c>
      <c r="F610">
        <v>0.5</v>
      </c>
      <c r="G610">
        <v>6.19</v>
      </c>
      <c r="H610">
        <v>389155137</v>
      </c>
    </row>
    <row r="611" spans="1:8">
      <c r="A611" s="43">
        <v>45289</v>
      </c>
      <c r="B611" t="s">
        <v>749</v>
      </c>
      <c r="C611">
        <v>13</v>
      </c>
      <c r="D611">
        <v>17.5</v>
      </c>
      <c r="E611">
        <v>83.826700000000002</v>
      </c>
      <c r="F611">
        <v>2</v>
      </c>
      <c r="G611">
        <v>119.5</v>
      </c>
      <c r="H611">
        <v>667914508</v>
      </c>
    </row>
    <row r="612" spans="1:8">
      <c r="A612" s="43">
        <v>45289</v>
      </c>
      <c r="B612" t="s">
        <v>750</v>
      </c>
      <c r="C612">
        <v>16</v>
      </c>
      <c r="D612">
        <v>22.5</v>
      </c>
      <c r="E612">
        <v>21.148800000000001</v>
      </c>
      <c r="F612">
        <v>2</v>
      </c>
      <c r="G612">
        <v>30.32</v>
      </c>
      <c r="H612">
        <v>223956138</v>
      </c>
    </row>
    <row r="613" spans="1:8">
      <c r="A613" s="43">
        <v>45289</v>
      </c>
      <c r="B613" t="s">
        <v>751</v>
      </c>
      <c r="C613">
        <v>17</v>
      </c>
      <c r="D613">
        <v>22.5</v>
      </c>
      <c r="E613">
        <v>295.66149999999999</v>
      </c>
      <c r="F613">
        <v>2</v>
      </c>
      <c r="G613">
        <v>580.04</v>
      </c>
      <c r="H613">
        <v>21804348</v>
      </c>
    </row>
    <row r="614" spans="1:8">
      <c r="A614" s="43">
        <v>45289</v>
      </c>
      <c r="B614" t="s">
        <v>752</v>
      </c>
      <c r="C614">
        <v>13.5</v>
      </c>
      <c r="D614">
        <v>17.5</v>
      </c>
      <c r="E614">
        <v>146.9074</v>
      </c>
      <c r="F614">
        <v>2</v>
      </c>
      <c r="G614">
        <v>183.57</v>
      </c>
      <c r="H614">
        <v>211262985</v>
      </c>
    </row>
    <row r="615" spans="1:8">
      <c r="A615" s="43">
        <v>45289</v>
      </c>
      <c r="B615" t="s">
        <v>753</v>
      </c>
      <c r="C615">
        <v>43</v>
      </c>
      <c r="D615">
        <v>60</v>
      </c>
      <c r="E615">
        <v>10.1798</v>
      </c>
      <c r="F615">
        <v>0.5</v>
      </c>
      <c r="G615">
        <v>12.7</v>
      </c>
      <c r="H615">
        <v>592208467</v>
      </c>
    </row>
    <row r="616" spans="1:8">
      <c r="A616" s="43">
        <v>45289</v>
      </c>
      <c r="B616" t="s">
        <v>754</v>
      </c>
      <c r="C616">
        <v>14.5</v>
      </c>
      <c r="D616">
        <v>17.5</v>
      </c>
      <c r="E616">
        <v>50.673699999999997</v>
      </c>
      <c r="F616">
        <v>2</v>
      </c>
      <c r="G616">
        <v>53.48</v>
      </c>
      <c r="H616">
        <v>204597770</v>
      </c>
    </row>
    <row r="617" spans="1:8">
      <c r="A617" s="43">
        <v>45289</v>
      </c>
      <c r="B617" t="s">
        <v>755</v>
      </c>
      <c r="C617">
        <v>12.5</v>
      </c>
      <c r="D617">
        <v>17.5</v>
      </c>
      <c r="E617">
        <v>139.2567</v>
      </c>
      <c r="F617">
        <v>2</v>
      </c>
      <c r="G617">
        <v>156.31</v>
      </c>
      <c r="H617">
        <v>53506166</v>
      </c>
    </row>
    <row r="618" spans="1:8">
      <c r="A618" s="43">
        <v>45289</v>
      </c>
      <c r="B618" t="s">
        <v>756</v>
      </c>
      <c r="C618">
        <v>38.5</v>
      </c>
      <c r="D618">
        <v>42.5</v>
      </c>
      <c r="E618">
        <v>1.0976999999999999</v>
      </c>
      <c r="F618">
        <v>0.5</v>
      </c>
      <c r="G618">
        <v>1.1299999999999999</v>
      </c>
      <c r="H618">
        <v>3178651433</v>
      </c>
    </row>
    <row r="619" spans="1:8">
      <c r="A619" s="43">
        <v>45289</v>
      </c>
      <c r="B619" t="s">
        <v>757</v>
      </c>
      <c r="C619">
        <v>18.5</v>
      </c>
      <c r="D619">
        <v>22.5</v>
      </c>
      <c r="E619">
        <v>9.7436000000000007</v>
      </c>
      <c r="F619">
        <v>2</v>
      </c>
      <c r="G619">
        <v>10.91</v>
      </c>
      <c r="H619">
        <v>330739044</v>
      </c>
    </row>
    <row r="620" spans="1:8">
      <c r="A620" s="43">
        <v>45289</v>
      </c>
      <c r="B620" t="s">
        <v>758</v>
      </c>
      <c r="C620">
        <v>12.5</v>
      </c>
      <c r="D620">
        <v>17.5</v>
      </c>
      <c r="E620">
        <v>52.385899999999999</v>
      </c>
      <c r="F620">
        <v>2</v>
      </c>
      <c r="G620">
        <v>76.37</v>
      </c>
      <c r="H620">
        <v>285397499</v>
      </c>
    </row>
    <row r="621" spans="1:8">
      <c r="A621" s="43">
        <v>45289</v>
      </c>
      <c r="B621" t="s">
        <v>759</v>
      </c>
      <c r="C621">
        <v>17.5</v>
      </c>
      <c r="D621">
        <v>22.5</v>
      </c>
      <c r="E621">
        <v>19.263100000000001</v>
      </c>
      <c r="F621">
        <v>2</v>
      </c>
      <c r="G621">
        <v>20</v>
      </c>
      <c r="H621">
        <v>193235890</v>
      </c>
    </row>
    <row r="622" spans="1:8">
      <c r="A622" s="43">
        <v>45289</v>
      </c>
      <c r="B622" t="s">
        <v>760</v>
      </c>
      <c r="C622">
        <v>15</v>
      </c>
      <c r="D622">
        <v>22.5</v>
      </c>
      <c r="E622">
        <v>11.4612</v>
      </c>
      <c r="F622">
        <v>2</v>
      </c>
      <c r="G622">
        <v>11.77</v>
      </c>
      <c r="H622">
        <v>336505696</v>
      </c>
    </row>
    <row r="623" spans="1:8">
      <c r="A623" s="43">
        <v>45289</v>
      </c>
      <c r="B623" t="s">
        <v>761</v>
      </c>
      <c r="C623">
        <v>10</v>
      </c>
      <c r="D623">
        <v>15</v>
      </c>
      <c r="E623">
        <v>434.56889999999999</v>
      </c>
      <c r="F623">
        <v>2</v>
      </c>
      <c r="G623">
        <v>440</v>
      </c>
      <c r="H623">
        <v>174154620</v>
      </c>
    </row>
    <row r="624" spans="1:8">
      <c r="A624" s="43">
        <v>45289</v>
      </c>
      <c r="B624" t="s">
        <v>762</v>
      </c>
      <c r="C624">
        <v>19.5</v>
      </c>
      <c r="D624">
        <v>22.5</v>
      </c>
      <c r="E624">
        <v>8.3122000000000007</v>
      </c>
      <c r="F624">
        <v>2</v>
      </c>
      <c r="G624">
        <v>8.2799999999999994</v>
      </c>
      <c r="H624">
        <v>325991410</v>
      </c>
    </row>
    <row r="625" spans="1:8">
      <c r="A625" s="43">
        <v>45289</v>
      </c>
      <c r="B625" t="s">
        <v>763</v>
      </c>
      <c r="C625">
        <v>12.5</v>
      </c>
      <c r="D625">
        <v>17.5</v>
      </c>
      <c r="E625">
        <v>88.705200000000005</v>
      </c>
      <c r="F625">
        <v>2</v>
      </c>
      <c r="G625">
        <v>103.59</v>
      </c>
      <c r="H625">
        <v>68866875</v>
      </c>
    </row>
    <row r="626" spans="1:8">
      <c r="A626" s="43">
        <v>45289</v>
      </c>
      <c r="B626" t="s">
        <v>764</v>
      </c>
      <c r="C626">
        <v>12.5</v>
      </c>
      <c r="D626">
        <v>25</v>
      </c>
      <c r="E626">
        <v>22.543800000000001</v>
      </c>
      <c r="F626">
        <v>1</v>
      </c>
      <c r="G626">
        <v>22.56</v>
      </c>
      <c r="H626">
        <v>60746405</v>
      </c>
    </row>
    <row r="627" spans="1:8">
      <c r="A627" s="43">
        <v>45289</v>
      </c>
      <c r="B627" t="s">
        <v>765</v>
      </c>
      <c r="C627">
        <v>15</v>
      </c>
      <c r="D627">
        <v>22.5</v>
      </c>
      <c r="E627">
        <v>13.507899999999999</v>
      </c>
      <c r="F627">
        <v>2</v>
      </c>
      <c r="G627">
        <v>14.04</v>
      </c>
      <c r="H627">
        <v>227922627</v>
      </c>
    </row>
    <row r="628" spans="1:8">
      <c r="A628" s="43">
        <v>45289</v>
      </c>
      <c r="B628" t="s">
        <v>766</v>
      </c>
      <c r="C628">
        <v>15</v>
      </c>
      <c r="D628">
        <v>30</v>
      </c>
      <c r="E628">
        <v>18.607299999999999</v>
      </c>
      <c r="F628">
        <v>1</v>
      </c>
      <c r="G628">
        <v>18.39</v>
      </c>
      <c r="H628">
        <v>80424505</v>
      </c>
    </row>
    <row r="629" spans="1:8">
      <c r="A629" s="43">
        <v>45289</v>
      </c>
      <c r="B629" t="s">
        <v>767</v>
      </c>
      <c r="C629">
        <v>14</v>
      </c>
      <c r="D629">
        <v>17.5</v>
      </c>
      <c r="E629">
        <v>91.434200000000004</v>
      </c>
      <c r="F629">
        <v>2</v>
      </c>
      <c r="G629">
        <v>82.14</v>
      </c>
      <c r="H629">
        <v>381773466</v>
      </c>
    </row>
    <row r="630" spans="1:8">
      <c r="A630" s="43">
        <v>45289</v>
      </c>
      <c r="B630" t="s">
        <v>768</v>
      </c>
      <c r="C630">
        <v>10</v>
      </c>
      <c r="D630">
        <v>15</v>
      </c>
      <c r="E630">
        <v>146.3177</v>
      </c>
      <c r="F630">
        <v>2</v>
      </c>
      <c r="G630">
        <v>184.74</v>
      </c>
      <c r="H630">
        <v>489671875</v>
      </c>
    </row>
    <row r="631" spans="1:8">
      <c r="A631" s="43">
        <v>45289</v>
      </c>
      <c r="B631" t="s">
        <v>769</v>
      </c>
      <c r="C631">
        <v>17.5</v>
      </c>
      <c r="D631">
        <v>22.5</v>
      </c>
      <c r="E631">
        <v>12.7826</v>
      </c>
      <c r="F631">
        <v>2</v>
      </c>
      <c r="G631">
        <v>14.93</v>
      </c>
      <c r="H631">
        <v>2570000</v>
      </c>
    </row>
    <row r="632" spans="1:8">
      <c r="A632" s="43">
        <v>45289</v>
      </c>
      <c r="B632" t="s">
        <v>770</v>
      </c>
      <c r="C632">
        <v>11.5</v>
      </c>
      <c r="D632">
        <v>22.5</v>
      </c>
      <c r="E632">
        <v>23.616900000000001</v>
      </c>
      <c r="F632">
        <v>1</v>
      </c>
      <c r="G632">
        <v>24.55</v>
      </c>
      <c r="H632">
        <v>417917500</v>
      </c>
    </row>
    <row r="633" spans="1:8">
      <c r="A633" s="43">
        <v>45289</v>
      </c>
      <c r="B633" t="s">
        <v>771</v>
      </c>
      <c r="C633">
        <v>30</v>
      </c>
      <c r="D633">
        <v>42.5</v>
      </c>
      <c r="E633">
        <v>7.7050999999999998</v>
      </c>
      <c r="F633">
        <v>0.5</v>
      </c>
      <c r="G633">
        <v>8.2200000000000006</v>
      </c>
      <c r="H633">
        <v>154773348</v>
      </c>
    </row>
    <row r="634" spans="1:8">
      <c r="A634" s="43">
        <v>45289</v>
      </c>
      <c r="B634" t="s">
        <v>772</v>
      </c>
      <c r="C634">
        <v>38.5</v>
      </c>
      <c r="D634">
        <v>42.5</v>
      </c>
      <c r="E634">
        <v>1.4588000000000001</v>
      </c>
      <c r="F634">
        <v>0.5</v>
      </c>
      <c r="G634">
        <v>1.46</v>
      </c>
      <c r="H634">
        <v>3238487971</v>
      </c>
    </row>
    <row r="635" spans="1:8">
      <c r="A635" s="43">
        <v>45289</v>
      </c>
      <c r="B635" t="s">
        <v>773</v>
      </c>
      <c r="C635">
        <v>11</v>
      </c>
      <c r="D635">
        <v>0</v>
      </c>
      <c r="E635">
        <v>0</v>
      </c>
      <c r="F635">
        <v>0</v>
      </c>
      <c r="G635">
        <v>14861</v>
      </c>
    </row>
    <row r="636" spans="1:8">
      <c r="A636" s="43">
        <v>45289</v>
      </c>
      <c r="B636" t="s">
        <v>774</v>
      </c>
      <c r="C636">
        <v>9.5</v>
      </c>
      <c r="D636">
        <v>0</v>
      </c>
      <c r="E636">
        <v>0</v>
      </c>
      <c r="F636">
        <v>0</v>
      </c>
      <c r="G636">
        <v>21460</v>
      </c>
    </row>
    <row r="637" spans="1:8">
      <c r="A637" s="43">
        <v>45289</v>
      </c>
      <c r="B637" t="s">
        <v>775</v>
      </c>
      <c r="C637">
        <v>9.5</v>
      </c>
      <c r="D637">
        <v>0</v>
      </c>
      <c r="E637">
        <v>0</v>
      </c>
      <c r="F637">
        <v>0</v>
      </c>
      <c r="G637">
        <v>21106</v>
      </c>
    </row>
    <row r="638" spans="1:8">
      <c r="A638" s="43">
        <v>45289</v>
      </c>
      <c r="B638" t="s">
        <v>776</v>
      </c>
      <c r="C638">
        <v>10</v>
      </c>
      <c r="D638">
        <v>0</v>
      </c>
      <c r="E638">
        <v>0</v>
      </c>
      <c r="F638">
        <v>0</v>
      </c>
      <c r="G638">
        <v>14958</v>
      </c>
    </row>
    <row r="639" spans="1:8">
      <c r="A639" s="43">
        <v>45289</v>
      </c>
      <c r="B639" t="s">
        <v>777</v>
      </c>
      <c r="C639">
        <v>10</v>
      </c>
      <c r="D639">
        <v>0</v>
      </c>
      <c r="E639">
        <v>0</v>
      </c>
      <c r="F639">
        <v>0</v>
      </c>
      <c r="G639">
        <v>15195</v>
      </c>
    </row>
    <row r="640" spans="1:8">
      <c r="A640" s="43">
        <v>45289</v>
      </c>
      <c r="B640" t="s">
        <v>778</v>
      </c>
      <c r="C640">
        <v>10</v>
      </c>
      <c r="D640">
        <v>0</v>
      </c>
      <c r="E640">
        <v>0</v>
      </c>
      <c r="F640">
        <v>0</v>
      </c>
      <c r="G640">
        <v>15450</v>
      </c>
    </row>
    <row r="641" spans="1:8">
      <c r="A641" s="43">
        <v>45289</v>
      </c>
      <c r="B641" t="s">
        <v>779</v>
      </c>
      <c r="C641">
        <v>11</v>
      </c>
      <c r="D641">
        <v>0</v>
      </c>
      <c r="E641">
        <v>0</v>
      </c>
      <c r="F641">
        <v>0</v>
      </c>
      <c r="G641">
        <v>15097</v>
      </c>
    </row>
    <row r="642" spans="1:8">
      <c r="A642" s="43">
        <v>45289</v>
      </c>
      <c r="B642" t="s">
        <v>780</v>
      </c>
      <c r="C642">
        <v>9.5</v>
      </c>
      <c r="D642">
        <v>0</v>
      </c>
      <c r="E642">
        <v>0</v>
      </c>
      <c r="F642">
        <v>0</v>
      </c>
      <c r="G642">
        <v>20777</v>
      </c>
    </row>
    <row r="643" spans="1:8">
      <c r="A643" s="43">
        <v>45289</v>
      </c>
      <c r="B643" t="s">
        <v>781</v>
      </c>
      <c r="C643">
        <v>11</v>
      </c>
      <c r="D643">
        <v>0</v>
      </c>
      <c r="E643">
        <v>0</v>
      </c>
      <c r="F643">
        <v>0</v>
      </c>
      <c r="G643">
        <v>15350</v>
      </c>
    </row>
    <row r="644" spans="1:8">
      <c r="A644" s="43">
        <v>45289</v>
      </c>
      <c r="B644" t="s">
        <v>782</v>
      </c>
      <c r="C644">
        <v>60</v>
      </c>
      <c r="D644">
        <v>60</v>
      </c>
      <c r="E644">
        <v>78.0852</v>
      </c>
      <c r="F644">
        <v>0</v>
      </c>
      <c r="G644">
        <v>76.16</v>
      </c>
      <c r="H644">
        <v>2626</v>
      </c>
    </row>
    <row r="645" spans="1:8">
      <c r="A645" s="43">
        <v>45289</v>
      </c>
      <c r="B645" t="s">
        <v>132</v>
      </c>
      <c r="C645">
        <v>26.5</v>
      </c>
      <c r="D645">
        <v>32.5</v>
      </c>
      <c r="E645">
        <v>6.9203999999999999</v>
      </c>
      <c r="F645">
        <v>0.5</v>
      </c>
      <c r="G645">
        <v>6.85</v>
      </c>
      <c r="H645">
        <v>567000000</v>
      </c>
    </row>
    <row r="646" spans="1:8">
      <c r="A646" s="43">
        <v>45289</v>
      </c>
      <c r="B646" t="s">
        <v>783</v>
      </c>
      <c r="C646">
        <v>60</v>
      </c>
      <c r="D646">
        <v>60</v>
      </c>
      <c r="E646">
        <v>353.98200000000003</v>
      </c>
      <c r="F646">
        <v>0</v>
      </c>
      <c r="G646">
        <v>340</v>
      </c>
      <c r="H646">
        <v>964800</v>
      </c>
    </row>
    <row r="647" spans="1:8">
      <c r="A647" s="43">
        <v>45289</v>
      </c>
      <c r="B647" t="s">
        <v>784</v>
      </c>
      <c r="C647">
        <v>60</v>
      </c>
      <c r="D647">
        <v>60</v>
      </c>
      <c r="E647">
        <v>14.623100000000001</v>
      </c>
      <c r="F647">
        <v>0</v>
      </c>
      <c r="G647">
        <v>17.34</v>
      </c>
      <c r="H647">
        <v>1563750</v>
      </c>
    </row>
    <row r="648" spans="1:8">
      <c r="A648" s="43">
        <v>45289</v>
      </c>
      <c r="B648" t="s">
        <v>785</v>
      </c>
      <c r="C648">
        <v>60</v>
      </c>
      <c r="D648">
        <v>60</v>
      </c>
      <c r="E648">
        <v>6.3154000000000003</v>
      </c>
      <c r="F648">
        <v>0</v>
      </c>
      <c r="G648">
        <v>6.72</v>
      </c>
      <c r="H648">
        <v>2533180</v>
      </c>
    </row>
    <row r="649" spans="1:8">
      <c r="A649" s="43">
        <v>45289</v>
      </c>
      <c r="B649" t="s">
        <v>786</v>
      </c>
      <c r="C649">
        <v>21.3</v>
      </c>
      <c r="D649">
        <v>27.5</v>
      </c>
      <c r="E649">
        <v>11.2067</v>
      </c>
      <c r="F649">
        <v>0.5</v>
      </c>
      <c r="G649">
        <v>13.96</v>
      </c>
      <c r="H649">
        <v>6090000</v>
      </c>
    </row>
    <row r="650" spans="1:8">
      <c r="A650" s="43">
        <v>45289</v>
      </c>
      <c r="B650" t="s">
        <v>787</v>
      </c>
      <c r="C650">
        <v>42.5</v>
      </c>
      <c r="D650">
        <v>60</v>
      </c>
      <c r="E650">
        <v>1.2853000000000001</v>
      </c>
      <c r="F650">
        <v>0</v>
      </c>
      <c r="G650">
        <v>1.31</v>
      </c>
      <c r="H650">
        <v>156676793</v>
      </c>
    </row>
    <row r="651" spans="1:8">
      <c r="A651" s="43">
        <v>45289</v>
      </c>
      <c r="B651" t="s">
        <v>788</v>
      </c>
      <c r="C651">
        <v>25.5</v>
      </c>
      <c r="D651">
        <v>32.5</v>
      </c>
      <c r="E651">
        <v>67.665499999999994</v>
      </c>
      <c r="F651">
        <v>0</v>
      </c>
      <c r="G651">
        <v>80</v>
      </c>
      <c r="H651">
        <v>4955236</v>
      </c>
    </row>
    <row r="652" spans="1:8">
      <c r="A652" s="43">
        <v>45289</v>
      </c>
      <c r="B652" t="s">
        <v>789</v>
      </c>
      <c r="C652">
        <v>43</v>
      </c>
      <c r="D652">
        <v>60</v>
      </c>
      <c r="E652">
        <v>1.1434</v>
      </c>
      <c r="F652">
        <v>0</v>
      </c>
      <c r="G652">
        <v>1.23</v>
      </c>
      <c r="H652">
        <v>174135562</v>
      </c>
    </row>
    <row r="653" spans="1:8">
      <c r="A653" s="43">
        <v>45289</v>
      </c>
      <c r="B653" t="s">
        <v>790</v>
      </c>
      <c r="C653">
        <v>25.5</v>
      </c>
      <c r="D653">
        <v>32.5</v>
      </c>
      <c r="E653">
        <v>275.24059999999997</v>
      </c>
      <c r="F653">
        <v>0</v>
      </c>
      <c r="G653">
        <v>273.29000000000002</v>
      </c>
      <c r="H653">
        <v>215031</v>
      </c>
    </row>
    <row r="654" spans="1:8">
      <c r="A654" s="43">
        <v>45289</v>
      </c>
      <c r="B654" t="s">
        <v>791</v>
      </c>
      <c r="C654">
        <v>43</v>
      </c>
      <c r="D654">
        <v>60</v>
      </c>
      <c r="E654">
        <v>8.9022000000000006</v>
      </c>
      <c r="F654">
        <v>0</v>
      </c>
      <c r="G654">
        <v>10.59</v>
      </c>
      <c r="H654">
        <v>201647730</v>
      </c>
    </row>
    <row r="655" spans="1:8">
      <c r="A655" s="43">
        <v>45289</v>
      </c>
      <c r="B655" t="s">
        <v>792</v>
      </c>
      <c r="C655">
        <v>18.5</v>
      </c>
      <c r="D655">
        <v>22.5</v>
      </c>
      <c r="E655">
        <v>479.19839999999999</v>
      </c>
      <c r="F655">
        <v>0</v>
      </c>
      <c r="G655">
        <v>480</v>
      </c>
      <c r="H655">
        <v>8529470</v>
      </c>
    </row>
    <row r="656" spans="1:8">
      <c r="A656" s="43">
        <v>45289</v>
      </c>
      <c r="B656" t="s">
        <v>793</v>
      </c>
      <c r="C656">
        <v>25.5</v>
      </c>
      <c r="D656">
        <v>32.5</v>
      </c>
      <c r="E656">
        <v>6.9382000000000001</v>
      </c>
      <c r="F656">
        <v>0.5</v>
      </c>
      <c r="G656">
        <v>8.68</v>
      </c>
      <c r="H656">
        <v>325505584</v>
      </c>
    </row>
    <row r="657" spans="1:8">
      <c r="A657" s="43">
        <v>45289</v>
      </c>
      <c r="B657" t="s">
        <v>794</v>
      </c>
      <c r="C657">
        <v>31.5</v>
      </c>
      <c r="D657">
        <v>42.5</v>
      </c>
      <c r="E657">
        <v>1223.4227000000001</v>
      </c>
      <c r="F657">
        <v>0</v>
      </c>
      <c r="G657">
        <v>1657.05</v>
      </c>
      <c r="H657">
        <v>2067188</v>
      </c>
    </row>
    <row r="658" spans="1:8">
      <c r="A658" s="43">
        <v>45289</v>
      </c>
      <c r="B658" t="s">
        <v>795</v>
      </c>
      <c r="C658">
        <v>22.5</v>
      </c>
      <c r="D658">
        <v>27.5</v>
      </c>
      <c r="E658">
        <v>275.0582</v>
      </c>
      <c r="F658">
        <v>0</v>
      </c>
      <c r="G658">
        <v>305</v>
      </c>
      <c r="H658">
        <v>2547606</v>
      </c>
    </row>
    <row r="659" spans="1:8">
      <c r="A659" s="43">
        <v>45289</v>
      </c>
      <c r="B659" t="s">
        <v>796</v>
      </c>
      <c r="C659">
        <v>33</v>
      </c>
      <c r="D659">
        <v>42.5</v>
      </c>
      <c r="E659">
        <v>13.087199999999999</v>
      </c>
      <c r="F659">
        <v>0</v>
      </c>
      <c r="G659">
        <v>11.65</v>
      </c>
      <c r="H659">
        <v>10500600</v>
      </c>
    </row>
    <row r="660" spans="1:8">
      <c r="A660" s="43">
        <v>45289</v>
      </c>
      <c r="B660" t="s">
        <v>797</v>
      </c>
      <c r="C660">
        <v>60</v>
      </c>
      <c r="D660">
        <v>60</v>
      </c>
      <c r="E660">
        <v>11.141</v>
      </c>
      <c r="F660">
        <v>0</v>
      </c>
      <c r="G660">
        <v>14.8</v>
      </c>
      <c r="H660">
        <v>2328252</v>
      </c>
    </row>
    <row r="661" spans="1:8">
      <c r="A661" s="43">
        <v>45289</v>
      </c>
      <c r="B661" t="s">
        <v>798</v>
      </c>
      <c r="C661">
        <v>32.5</v>
      </c>
      <c r="D661">
        <v>42.5</v>
      </c>
      <c r="E661">
        <v>7.0303000000000004</v>
      </c>
      <c r="F661">
        <v>0</v>
      </c>
      <c r="G661">
        <v>7.79</v>
      </c>
      <c r="H661">
        <v>93823187</v>
      </c>
    </row>
    <row r="662" spans="1:8">
      <c r="A662" s="43">
        <v>45289</v>
      </c>
      <c r="B662" t="s">
        <v>799</v>
      </c>
      <c r="C662">
        <v>26.5</v>
      </c>
      <c r="D662">
        <v>32.5</v>
      </c>
      <c r="E662">
        <v>273.54649999999998</v>
      </c>
      <c r="F662">
        <v>0</v>
      </c>
      <c r="G662">
        <v>251</v>
      </c>
      <c r="H662">
        <v>3836448</v>
      </c>
    </row>
    <row r="663" spans="1:8">
      <c r="A663" s="43">
        <v>45289</v>
      </c>
      <c r="B663" t="s">
        <v>800</v>
      </c>
      <c r="C663">
        <v>60</v>
      </c>
      <c r="D663">
        <v>60</v>
      </c>
      <c r="E663">
        <v>50.142800000000001</v>
      </c>
      <c r="F663">
        <v>0</v>
      </c>
      <c r="G663">
        <v>52.75</v>
      </c>
      <c r="H663">
        <v>35178278</v>
      </c>
    </row>
    <row r="664" spans="1:8">
      <c r="A664" s="43">
        <v>45289</v>
      </c>
      <c r="B664" t="s">
        <v>801</v>
      </c>
      <c r="C664">
        <v>60</v>
      </c>
      <c r="D664">
        <v>60</v>
      </c>
      <c r="E664">
        <v>0</v>
      </c>
      <c r="F664">
        <v>0</v>
      </c>
      <c r="G664">
        <v>176.59</v>
      </c>
      <c r="H664">
        <v>42365</v>
      </c>
    </row>
    <row r="665" spans="1:8">
      <c r="A665" s="43">
        <v>45289</v>
      </c>
      <c r="B665" t="s">
        <v>802</v>
      </c>
      <c r="C665">
        <v>60</v>
      </c>
      <c r="D665">
        <v>60</v>
      </c>
      <c r="E665">
        <v>88.246200000000002</v>
      </c>
      <c r="F665">
        <v>0</v>
      </c>
      <c r="G665">
        <v>88</v>
      </c>
      <c r="H665">
        <v>16033856</v>
      </c>
    </row>
    <row r="666" spans="1:8">
      <c r="A666" s="43">
        <v>45289</v>
      </c>
      <c r="B666" t="s">
        <v>803</v>
      </c>
      <c r="C666">
        <v>27</v>
      </c>
      <c r="D666">
        <v>32.5</v>
      </c>
      <c r="E666">
        <v>7.7050999999999998</v>
      </c>
      <c r="F666">
        <v>0.5</v>
      </c>
      <c r="G666">
        <v>7.91</v>
      </c>
      <c r="H666">
        <v>154773348</v>
      </c>
    </row>
    <row r="667" spans="1:8">
      <c r="A667" s="43">
        <v>45289</v>
      </c>
      <c r="B667" t="s">
        <v>804</v>
      </c>
      <c r="C667">
        <v>37</v>
      </c>
      <c r="D667">
        <v>42.5</v>
      </c>
      <c r="E667">
        <v>6.2207999999999997</v>
      </c>
      <c r="F667">
        <v>0</v>
      </c>
      <c r="G667">
        <v>6.7</v>
      </c>
      <c r="H667">
        <v>14421040</v>
      </c>
    </row>
    <row r="668" spans="1:8">
      <c r="A668" s="43">
        <v>45289</v>
      </c>
      <c r="B668" t="s">
        <v>805</v>
      </c>
      <c r="C668">
        <v>25.5</v>
      </c>
      <c r="D668">
        <v>32.5</v>
      </c>
      <c r="E668">
        <v>69.419799999999995</v>
      </c>
      <c r="F668">
        <v>0</v>
      </c>
      <c r="G668">
        <v>80</v>
      </c>
      <c r="H668">
        <v>11198723</v>
      </c>
    </row>
    <row r="669" spans="1:8">
      <c r="A669" s="43">
        <v>45289</v>
      </c>
      <c r="B669" t="s">
        <v>806</v>
      </c>
      <c r="C669">
        <v>27</v>
      </c>
      <c r="D669">
        <v>32.5</v>
      </c>
      <c r="E669">
        <v>102.9648</v>
      </c>
      <c r="F669">
        <v>0</v>
      </c>
      <c r="G669">
        <v>102.84</v>
      </c>
      <c r="H669">
        <v>2070000</v>
      </c>
    </row>
    <row r="670" spans="1:8">
      <c r="A670" s="43">
        <v>45289</v>
      </c>
      <c r="B670" t="s">
        <v>807</v>
      </c>
      <c r="C670">
        <v>10</v>
      </c>
      <c r="D670">
        <v>15</v>
      </c>
      <c r="E670">
        <v>146.3177</v>
      </c>
      <c r="F670">
        <v>2</v>
      </c>
      <c r="G670">
        <v>177.84</v>
      </c>
      <c r="H670">
        <v>489671875</v>
      </c>
    </row>
    <row r="671" spans="1:8">
      <c r="A671" s="43">
        <v>45289</v>
      </c>
      <c r="B671" t="s">
        <v>808</v>
      </c>
      <c r="C671">
        <v>60</v>
      </c>
      <c r="D671">
        <v>60</v>
      </c>
      <c r="E671">
        <v>10.206899999999999</v>
      </c>
      <c r="F671">
        <v>0</v>
      </c>
      <c r="G671">
        <v>10.84</v>
      </c>
      <c r="H671">
        <v>2166750</v>
      </c>
    </row>
    <row r="672" spans="1:8">
      <c r="A672" s="43">
        <v>45289</v>
      </c>
      <c r="B672" t="s">
        <v>809</v>
      </c>
      <c r="C672">
        <v>60</v>
      </c>
      <c r="D672">
        <v>60</v>
      </c>
      <c r="E672">
        <v>30.65</v>
      </c>
      <c r="F672">
        <v>0</v>
      </c>
      <c r="G672">
        <v>26.96</v>
      </c>
      <c r="H672">
        <v>118972</v>
      </c>
    </row>
    <row r="673" spans="1:8">
      <c r="A673" s="43">
        <v>45289</v>
      </c>
      <c r="B673" t="s">
        <v>810</v>
      </c>
      <c r="C673">
        <v>60</v>
      </c>
      <c r="D673">
        <v>60</v>
      </c>
      <c r="E673">
        <v>7.1643999999999997</v>
      </c>
      <c r="F673">
        <v>0</v>
      </c>
      <c r="G673">
        <v>9.59</v>
      </c>
      <c r="H673">
        <v>93709025</v>
      </c>
    </row>
    <row r="674" spans="1:8">
      <c r="A674" s="43">
        <v>45289</v>
      </c>
      <c r="B674" t="s">
        <v>811</v>
      </c>
      <c r="C674">
        <v>60</v>
      </c>
      <c r="D674">
        <v>60</v>
      </c>
      <c r="E674">
        <v>10.413500000000001</v>
      </c>
      <c r="F674">
        <v>0</v>
      </c>
      <c r="G674">
        <v>8.8000000000000007</v>
      </c>
      <c r="H674">
        <v>4435706</v>
      </c>
    </row>
    <row r="675" spans="1:8">
      <c r="A675" s="43">
        <v>45289</v>
      </c>
      <c r="B675" t="s">
        <v>812</v>
      </c>
      <c r="C675">
        <v>60</v>
      </c>
      <c r="D675">
        <v>60</v>
      </c>
      <c r="E675">
        <v>11.977399999999999</v>
      </c>
      <c r="F675">
        <v>0</v>
      </c>
      <c r="G675">
        <v>11.9</v>
      </c>
      <c r="H675">
        <v>300000000</v>
      </c>
    </row>
    <row r="676" spans="1:8">
      <c r="A676" s="43">
        <v>45289</v>
      </c>
      <c r="B676" t="s">
        <v>813</v>
      </c>
      <c r="C676">
        <v>60</v>
      </c>
      <c r="D676">
        <v>60</v>
      </c>
      <c r="E676">
        <v>0</v>
      </c>
      <c r="F676">
        <v>0</v>
      </c>
      <c r="G676">
        <v>11</v>
      </c>
      <c r="H676">
        <v>36694083</v>
      </c>
    </row>
    <row r="677" spans="1:8">
      <c r="A677" s="43">
        <v>45289</v>
      </c>
      <c r="B677" t="s">
        <v>814</v>
      </c>
      <c r="C677">
        <v>60</v>
      </c>
      <c r="D677">
        <v>60</v>
      </c>
      <c r="E677">
        <v>0</v>
      </c>
      <c r="F677">
        <v>0</v>
      </c>
      <c r="G677">
        <v>7</v>
      </c>
      <c r="H677">
        <v>11100437</v>
      </c>
    </row>
    <row r="678" spans="1:8">
      <c r="A678" s="43">
        <v>45289</v>
      </c>
      <c r="B678" t="s">
        <v>815</v>
      </c>
      <c r="C678">
        <v>60</v>
      </c>
      <c r="D678">
        <v>60</v>
      </c>
      <c r="E678">
        <v>0</v>
      </c>
      <c r="F678">
        <v>0</v>
      </c>
      <c r="G678">
        <v>1</v>
      </c>
      <c r="H678">
        <v>78285961</v>
      </c>
    </row>
    <row r="679" spans="1:8">
      <c r="A679" s="43">
        <v>45289</v>
      </c>
      <c r="B679" t="s">
        <v>816</v>
      </c>
      <c r="C679">
        <v>60</v>
      </c>
      <c r="D679">
        <v>60</v>
      </c>
      <c r="E679">
        <v>0</v>
      </c>
      <c r="F679">
        <v>0</v>
      </c>
      <c r="G679">
        <v>9.44</v>
      </c>
      <c r="H679">
        <v>27500000</v>
      </c>
    </row>
    <row r="680" spans="1:8">
      <c r="A680" s="43">
        <v>45289</v>
      </c>
      <c r="B680" t="s">
        <v>817</v>
      </c>
      <c r="C680">
        <v>60</v>
      </c>
      <c r="D680">
        <v>60</v>
      </c>
      <c r="E680">
        <v>0</v>
      </c>
      <c r="F680">
        <v>0</v>
      </c>
      <c r="G680">
        <v>20</v>
      </c>
      <c r="H680">
        <v>41500</v>
      </c>
    </row>
    <row r="681" spans="1:8">
      <c r="A681" s="43">
        <v>45289</v>
      </c>
      <c r="B681" t="s">
        <v>818</v>
      </c>
      <c r="C681">
        <v>60</v>
      </c>
      <c r="D681">
        <v>60</v>
      </c>
      <c r="E681">
        <v>0</v>
      </c>
      <c r="F681">
        <v>0</v>
      </c>
      <c r="G681">
        <v>2</v>
      </c>
      <c r="H681">
        <v>71700421</v>
      </c>
    </row>
    <row r="682" spans="1:8">
      <c r="A682" s="43">
        <v>45289</v>
      </c>
      <c r="B682" t="s">
        <v>819</v>
      </c>
      <c r="C682">
        <v>60</v>
      </c>
      <c r="D682">
        <v>60</v>
      </c>
      <c r="E682">
        <v>0</v>
      </c>
      <c r="F682">
        <v>0</v>
      </c>
      <c r="G682">
        <v>9.8000000000000007</v>
      </c>
    </row>
    <row r="683" spans="1:8">
      <c r="A683" s="43">
        <v>45289</v>
      </c>
      <c r="B683" t="s">
        <v>820</v>
      </c>
      <c r="C683">
        <v>60</v>
      </c>
      <c r="D683">
        <v>60</v>
      </c>
      <c r="E683">
        <v>7.7588999999999997</v>
      </c>
      <c r="F683">
        <v>0</v>
      </c>
      <c r="G683">
        <v>8.5</v>
      </c>
      <c r="H683">
        <v>36637695</v>
      </c>
    </row>
    <row r="684" spans="1:8">
      <c r="A684" s="43">
        <v>45289</v>
      </c>
      <c r="B684" t="s">
        <v>821</v>
      </c>
      <c r="C684">
        <v>25</v>
      </c>
      <c r="D684">
        <v>32.5</v>
      </c>
      <c r="E684">
        <v>36.429299999999998</v>
      </c>
      <c r="F684">
        <v>0</v>
      </c>
      <c r="G684">
        <v>42.66</v>
      </c>
      <c r="H684">
        <v>19602000</v>
      </c>
    </row>
    <row r="685" spans="1:8">
      <c r="A685" s="43">
        <v>45289</v>
      </c>
      <c r="B685" t="s">
        <v>822</v>
      </c>
      <c r="C685">
        <v>25.5</v>
      </c>
      <c r="D685">
        <v>32.5</v>
      </c>
      <c r="E685">
        <v>6.7721999999999998</v>
      </c>
      <c r="F685">
        <v>0</v>
      </c>
      <c r="G685">
        <v>6.38</v>
      </c>
      <c r="H685">
        <v>16475220</v>
      </c>
    </row>
    <row r="686" spans="1:8">
      <c r="A686" s="43">
        <v>45289</v>
      </c>
      <c r="B686" t="s">
        <v>823</v>
      </c>
      <c r="C686">
        <v>41</v>
      </c>
      <c r="D686">
        <v>60</v>
      </c>
      <c r="E686">
        <v>3.0844</v>
      </c>
      <c r="F686">
        <v>0</v>
      </c>
      <c r="G686">
        <v>3.07</v>
      </c>
      <c r="H686">
        <v>34212754</v>
      </c>
    </row>
    <row r="687" spans="1:8">
      <c r="A687" s="43">
        <v>45289</v>
      </c>
      <c r="B687" t="s">
        <v>824</v>
      </c>
      <c r="C687">
        <v>60</v>
      </c>
      <c r="D687">
        <v>60</v>
      </c>
      <c r="E687">
        <v>14.4384</v>
      </c>
      <c r="F687">
        <v>0</v>
      </c>
      <c r="G687">
        <v>24.27</v>
      </c>
      <c r="H687">
        <v>7167600</v>
      </c>
    </row>
    <row r="688" spans="1:8">
      <c r="A688" s="43">
        <v>45289</v>
      </c>
      <c r="B688" t="s">
        <v>825</v>
      </c>
      <c r="C688">
        <v>60</v>
      </c>
      <c r="D688">
        <v>60</v>
      </c>
      <c r="E688">
        <v>28.222999999999999</v>
      </c>
      <c r="F688">
        <v>0</v>
      </c>
      <c r="G688">
        <v>37.520000000000003</v>
      </c>
      <c r="H688">
        <v>472500</v>
      </c>
    </row>
    <row r="689" spans="1:8">
      <c r="A689" s="43">
        <v>45289</v>
      </c>
      <c r="B689" t="s">
        <v>826</v>
      </c>
      <c r="C689">
        <v>23</v>
      </c>
      <c r="D689">
        <v>27.5</v>
      </c>
      <c r="E689">
        <v>10.9016</v>
      </c>
      <c r="F689">
        <v>0</v>
      </c>
      <c r="G689">
        <v>9.9700000000000006</v>
      </c>
      <c r="H689">
        <v>39240000</v>
      </c>
    </row>
    <row r="690" spans="1:8">
      <c r="A690" s="43">
        <v>45289</v>
      </c>
      <c r="B690" t="s">
        <v>827</v>
      </c>
      <c r="C690">
        <v>41.5</v>
      </c>
      <c r="D690">
        <v>60</v>
      </c>
      <c r="E690">
        <v>2.1509</v>
      </c>
      <c r="F690">
        <v>0</v>
      </c>
      <c r="G690">
        <v>2.29</v>
      </c>
      <c r="H690">
        <v>106198638</v>
      </c>
    </row>
    <row r="691" spans="1:8">
      <c r="A691" s="43">
        <v>45289</v>
      </c>
      <c r="B691" t="s">
        <v>828</v>
      </c>
      <c r="C691">
        <v>60</v>
      </c>
      <c r="D691">
        <v>60</v>
      </c>
      <c r="E691">
        <v>6.1132</v>
      </c>
      <c r="F691">
        <v>0</v>
      </c>
      <c r="G691">
        <v>7</v>
      </c>
      <c r="H691">
        <v>8000000</v>
      </c>
    </row>
    <row r="692" spans="1:8">
      <c r="A692" s="43">
        <v>45289</v>
      </c>
      <c r="B692" t="s">
        <v>829</v>
      </c>
      <c r="C692">
        <v>11</v>
      </c>
      <c r="D692">
        <v>15</v>
      </c>
      <c r="E692">
        <v>93.6404</v>
      </c>
      <c r="F692">
        <v>2</v>
      </c>
      <c r="G692">
        <v>114.94</v>
      </c>
      <c r="H692">
        <v>113574397</v>
      </c>
    </row>
    <row r="693" spans="1:8">
      <c r="A693" s="43">
        <v>45289</v>
      </c>
      <c r="B693" t="s">
        <v>830</v>
      </c>
      <c r="C693">
        <v>13</v>
      </c>
      <c r="D693">
        <v>17.5</v>
      </c>
      <c r="E693">
        <v>241.5736</v>
      </c>
      <c r="F693">
        <v>0</v>
      </c>
      <c r="G693">
        <v>238.11</v>
      </c>
      <c r="H693">
        <v>7003407</v>
      </c>
    </row>
    <row r="694" spans="1:8">
      <c r="A694" s="43">
        <v>45289</v>
      </c>
      <c r="B694" t="s">
        <v>831</v>
      </c>
      <c r="C694">
        <v>24</v>
      </c>
      <c r="D694">
        <v>27.5</v>
      </c>
      <c r="E694">
        <v>43.761200000000002</v>
      </c>
      <c r="F694">
        <v>0</v>
      </c>
      <c r="G694">
        <v>34.75</v>
      </c>
      <c r="H694">
        <v>538200</v>
      </c>
    </row>
    <row r="695" spans="1:8">
      <c r="A695" s="43">
        <v>45289</v>
      </c>
      <c r="B695" t="s">
        <v>832</v>
      </c>
      <c r="C695">
        <v>52.5</v>
      </c>
      <c r="D695">
        <v>60</v>
      </c>
      <c r="E695">
        <v>11.369899999999999</v>
      </c>
      <c r="F695">
        <v>0</v>
      </c>
      <c r="G695">
        <v>12.95</v>
      </c>
      <c r="H695">
        <v>2826623</v>
      </c>
    </row>
    <row r="696" spans="1:8">
      <c r="A696" s="43">
        <v>45289</v>
      </c>
      <c r="B696" t="s">
        <v>833</v>
      </c>
      <c r="C696">
        <v>27</v>
      </c>
      <c r="D696">
        <v>32.5</v>
      </c>
      <c r="E696">
        <v>166.44159999999999</v>
      </c>
      <c r="F696">
        <v>0</v>
      </c>
      <c r="G696">
        <v>264.49</v>
      </c>
      <c r="H696">
        <v>11696503</v>
      </c>
    </row>
    <row r="697" spans="1:8">
      <c r="A697" s="43">
        <v>45289</v>
      </c>
      <c r="B697" t="s">
        <v>834</v>
      </c>
      <c r="C697">
        <v>24</v>
      </c>
      <c r="D697">
        <v>27.5</v>
      </c>
      <c r="E697">
        <v>882.91279999999995</v>
      </c>
      <c r="F697">
        <v>0</v>
      </c>
      <c r="G697">
        <v>1200</v>
      </c>
      <c r="H697">
        <v>964476</v>
      </c>
    </row>
    <row r="698" spans="1:8">
      <c r="A698" s="43">
        <v>45289</v>
      </c>
      <c r="B698" t="s">
        <v>835</v>
      </c>
      <c r="C698">
        <v>42</v>
      </c>
      <c r="D698">
        <v>60</v>
      </c>
      <c r="E698">
        <v>2.7368999999999999</v>
      </c>
      <c r="F698">
        <v>0</v>
      </c>
      <c r="G698">
        <v>3</v>
      </c>
      <c r="H698">
        <v>11923365</v>
      </c>
    </row>
    <row r="699" spans="1:8">
      <c r="A699" s="43">
        <v>45289</v>
      </c>
      <c r="B699" t="s">
        <v>836</v>
      </c>
      <c r="C699">
        <v>60</v>
      </c>
      <c r="D699">
        <v>60</v>
      </c>
      <c r="E699">
        <v>2.0137</v>
      </c>
      <c r="F699">
        <v>0</v>
      </c>
      <c r="G699">
        <v>2.4300000000000002</v>
      </c>
      <c r="H699">
        <v>9600000</v>
      </c>
    </row>
    <row r="700" spans="1:8">
      <c r="A700" s="43">
        <v>45289</v>
      </c>
      <c r="B700" t="s">
        <v>837</v>
      </c>
      <c r="C700">
        <v>60</v>
      </c>
      <c r="D700">
        <v>60</v>
      </c>
      <c r="E700">
        <v>0</v>
      </c>
      <c r="F700">
        <v>0</v>
      </c>
      <c r="G700">
        <v>126</v>
      </c>
    </row>
    <row r="701" spans="1:8">
      <c r="A701" s="43">
        <v>45289</v>
      </c>
      <c r="B701" t="s">
        <v>838</v>
      </c>
      <c r="C701">
        <v>60</v>
      </c>
      <c r="D701">
        <v>60</v>
      </c>
      <c r="E701">
        <v>0</v>
      </c>
      <c r="F701">
        <v>0</v>
      </c>
      <c r="G701">
        <v>0.62</v>
      </c>
      <c r="H701">
        <v>1250000</v>
      </c>
    </row>
    <row r="702" spans="1:8">
      <c r="A702" s="43">
        <v>45289</v>
      </c>
      <c r="B702" t="s">
        <v>839</v>
      </c>
      <c r="C702">
        <v>60</v>
      </c>
      <c r="D702">
        <v>60</v>
      </c>
      <c r="E702">
        <v>0</v>
      </c>
      <c r="F702">
        <v>0</v>
      </c>
      <c r="G702">
        <v>1.19</v>
      </c>
      <c r="H702">
        <v>2261875</v>
      </c>
    </row>
    <row r="703" spans="1:8">
      <c r="A703" s="43">
        <v>45289</v>
      </c>
      <c r="B703" t="s">
        <v>840</v>
      </c>
      <c r="C703">
        <v>15.5</v>
      </c>
      <c r="D703">
        <v>22.5</v>
      </c>
      <c r="E703">
        <v>171.45439999999999</v>
      </c>
      <c r="F703">
        <v>0</v>
      </c>
      <c r="G703">
        <v>213.72</v>
      </c>
      <c r="H703">
        <v>28560000</v>
      </c>
    </row>
    <row r="704" spans="1:8">
      <c r="A704" s="43">
        <v>45289</v>
      </c>
      <c r="B704" t="s">
        <v>841</v>
      </c>
      <c r="C704">
        <v>32.5</v>
      </c>
      <c r="D704">
        <v>42.5</v>
      </c>
      <c r="E704">
        <v>24.322399999999998</v>
      </c>
      <c r="F704">
        <v>0</v>
      </c>
      <c r="G704">
        <v>23.49</v>
      </c>
      <c r="H704">
        <v>15571530</v>
      </c>
    </row>
    <row r="705" spans="1:8">
      <c r="A705" s="43">
        <v>45289</v>
      </c>
      <c r="B705" t="s">
        <v>842</v>
      </c>
      <c r="C705">
        <v>60</v>
      </c>
      <c r="D705">
        <v>60</v>
      </c>
      <c r="E705">
        <v>738.72749999999996</v>
      </c>
      <c r="F705">
        <v>0</v>
      </c>
      <c r="G705">
        <v>1300</v>
      </c>
      <c r="H705">
        <v>3317847</v>
      </c>
    </row>
    <row r="706" spans="1:8">
      <c r="A706" s="43">
        <v>45289</v>
      </c>
      <c r="B706" t="s">
        <v>843</v>
      </c>
      <c r="C706">
        <v>48</v>
      </c>
      <c r="D706">
        <v>60</v>
      </c>
      <c r="E706">
        <v>5.2652999999999999</v>
      </c>
      <c r="F706">
        <v>0</v>
      </c>
      <c r="G706">
        <v>5</v>
      </c>
      <c r="H706">
        <v>147007482</v>
      </c>
    </row>
    <row r="707" spans="1:8">
      <c r="A707" s="43">
        <v>45289</v>
      </c>
      <c r="B707" t="s">
        <v>844</v>
      </c>
      <c r="C707">
        <v>22.5</v>
      </c>
      <c r="D707">
        <v>27.5</v>
      </c>
      <c r="E707">
        <v>94.614800000000002</v>
      </c>
      <c r="F707">
        <v>0</v>
      </c>
      <c r="G707">
        <v>104</v>
      </c>
      <c r="H707">
        <v>38706691</v>
      </c>
    </row>
    <row r="708" spans="1:8">
      <c r="A708" s="43">
        <v>45289</v>
      </c>
      <c r="B708" t="s">
        <v>845</v>
      </c>
      <c r="C708">
        <v>60</v>
      </c>
      <c r="D708">
        <v>60</v>
      </c>
      <c r="E708">
        <v>5.415</v>
      </c>
      <c r="F708">
        <v>0</v>
      </c>
      <c r="G708">
        <v>5.75</v>
      </c>
      <c r="H708">
        <v>3242000</v>
      </c>
    </row>
    <row r="709" spans="1:8">
      <c r="A709" s="43">
        <v>45289</v>
      </c>
      <c r="B709" t="s">
        <v>846</v>
      </c>
      <c r="C709">
        <v>34</v>
      </c>
      <c r="D709">
        <v>42.5</v>
      </c>
      <c r="E709">
        <v>1.0976999999999999</v>
      </c>
      <c r="F709">
        <v>0.5</v>
      </c>
      <c r="G709">
        <v>1.0900000000000001</v>
      </c>
      <c r="H709">
        <v>3178651433</v>
      </c>
    </row>
    <row r="710" spans="1:8">
      <c r="A710" s="43">
        <v>45289</v>
      </c>
      <c r="B710" t="s">
        <v>847</v>
      </c>
      <c r="C710">
        <v>60</v>
      </c>
      <c r="D710">
        <v>60</v>
      </c>
      <c r="E710">
        <v>12.3392</v>
      </c>
      <c r="F710">
        <v>0</v>
      </c>
      <c r="G710">
        <v>12.17</v>
      </c>
      <c r="H710">
        <v>55145461</v>
      </c>
    </row>
    <row r="711" spans="1:8">
      <c r="A711" s="43">
        <v>45289</v>
      </c>
      <c r="B711" t="s">
        <v>848</v>
      </c>
      <c r="C711">
        <v>60</v>
      </c>
      <c r="D711">
        <v>60</v>
      </c>
      <c r="E711">
        <v>24.311199999999999</v>
      </c>
      <c r="F711">
        <v>0</v>
      </c>
      <c r="G711">
        <v>27</v>
      </c>
      <c r="H711">
        <v>2700000</v>
      </c>
    </row>
    <row r="712" spans="1:8">
      <c r="A712" s="43">
        <v>45289</v>
      </c>
      <c r="B712" t="s">
        <v>849</v>
      </c>
      <c r="C712">
        <v>60</v>
      </c>
      <c r="D712">
        <v>60</v>
      </c>
      <c r="E712">
        <v>55.884900000000002</v>
      </c>
      <c r="F712">
        <v>0</v>
      </c>
      <c r="G712">
        <v>65</v>
      </c>
      <c r="H712">
        <v>3104469</v>
      </c>
    </row>
    <row r="713" spans="1:8">
      <c r="A713" s="43">
        <v>45289</v>
      </c>
      <c r="B713" t="s">
        <v>850</v>
      </c>
      <c r="C713">
        <v>28.5</v>
      </c>
      <c r="D713">
        <v>32.5</v>
      </c>
      <c r="E713">
        <v>348.99669999999998</v>
      </c>
      <c r="F713">
        <v>0</v>
      </c>
      <c r="G713">
        <v>340</v>
      </c>
      <c r="H713">
        <v>1000000</v>
      </c>
    </row>
    <row r="714" spans="1:8">
      <c r="A714" s="43">
        <v>45289</v>
      </c>
      <c r="B714" t="s">
        <v>851</v>
      </c>
      <c r="C714">
        <v>60</v>
      </c>
      <c r="D714">
        <v>60</v>
      </c>
      <c r="E714">
        <v>25.470199999999998</v>
      </c>
      <c r="F714">
        <v>0</v>
      </c>
      <c r="G714">
        <v>26.85</v>
      </c>
      <c r="H714">
        <v>5915047</v>
      </c>
    </row>
    <row r="715" spans="1:8">
      <c r="A715" s="43">
        <v>45289</v>
      </c>
      <c r="B715" t="s">
        <v>852</v>
      </c>
      <c r="C715">
        <v>16.5</v>
      </c>
      <c r="D715">
        <v>22.5</v>
      </c>
      <c r="E715">
        <v>7169.3478999999998</v>
      </c>
      <c r="F715">
        <v>0</v>
      </c>
      <c r="G715">
        <v>8203</v>
      </c>
      <c r="H715">
        <v>2267479</v>
      </c>
    </row>
    <row r="716" spans="1:8">
      <c r="A716" s="43">
        <v>45289</v>
      </c>
      <c r="B716" t="s">
        <v>853</v>
      </c>
      <c r="C716">
        <v>60</v>
      </c>
      <c r="D716">
        <v>60</v>
      </c>
      <c r="E716">
        <v>5.5777999999999999</v>
      </c>
      <c r="F716">
        <v>0</v>
      </c>
      <c r="G716">
        <v>11.86</v>
      </c>
      <c r="H716">
        <v>26584821</v>
      </c>
    </row>
    <row r="717" spans="1:8">
      <c r="A717" s="43">
        <v>45289</v>
      </c>
      <c r="B717" t="s">
        <v>854</v>
      </c>
      <c r="C717">
        <v>60</v>
      </c>
      <c r="D717">
        <v>60</v>
      </c>
      <c r="E717">
        <v>3.7755000000000001</v>
      </c>
      <c r="F717">
        <v>0</v>
      </c>
      <c r="G717">
        <v>4</v>
      </c>
      <c r="H717">
        <v>12705000</v>
      </c>
    </row>
    <row r="718" spans="1:8">
      <c r="A718" s="43">
        <v>45289</v>
      </c>
      <c r="B718" t="s">
        <v>855</v>
      </c>
      <c r="C718">
        <v>11</v>
      </c>
      <c r="D718">
        <v>22.5</v>
      </c>
      <c r="E718">
        <v>67.6096</v>
      </c>
      <c r="F718">
        <v>1</v>
      </c>
      <c r="G718">
        <v>76.72</v>
      </c>
      <c r="H718">
        <v>140639939</v>
      </c>
    </row>
    <row r="719" spans="1:8">
      <c r="A719" s="43">
        <v>45289</v>
      </c>
      <c r="B719" t="s">
        <v>856</v>
      </c>
      <c r="C719">
        <v>11.5</v>
      </c>
      <c r="D719">
        <v>15</v>
      </c>
      <c r="E719">
        <v>33.765000000000001</v>
      </c>
      <c r="F719">
        <v>2</v>
      </c>
      <c r="G719">
        <v>38.92</v>
      </c>
      <c r="H719">
        <v>483005804</v>
      </c>
    </row>
    <row r="720" spans="1:8">
      <c r="A720" s="43">
        <v>45289</v>
      </c>
      <c r="B720" t="s">
        <v>857</v>
      </c>
      <c r="C720">
        <v>27</v>
      </c>
      <c r="D720">
        <v>32.5</v>
      </c>
      <c r="E720">
        <v>32.434100000000001</v>
      </c>
      <c r="F720">
        <v>0</v>
      </c>
      <c r="G720">
        <v>45.27</v>
      </c>
      <c r="H720">
        <v>42000000</v>
      </c>
    </row>
    <row r="721" spans="1:8">
      <c r="A721" s="43">
        <v>45289</v>
      </c>
      <c r="B721" t="s">
        <v>858</v>
      </c>
      <c r="C721">
        <v>18</v>
      </c>
      <c r="D721">
        <v>22.5</v>
      </c>
      <c r="E721">
        <v>656.48260000000005</v>
      </c>
      <c r="F721">
        <v>0</v>
      </c>
      <c r="G721">
        <v>778.6</v>
      </c>
      <c r="H721">
        <v>13853858</v>
      </c>
    </row>
    <row r="722" spans="1:8">
      <c r="A722" s="43">
        <v>45289</v>
      </c>
      <c r="B722" t="s">
        <v>859</v>
      </c>
      <c r="C722">
        <v>43.5</v>
      </c>
      <c r="D722">
        <v>60</v>
      </c>
      <c r="E722">
        <v>0.78059999999999996</v>
      </c>
      <c r="F722">
        <v>0</v>
      </c>
      <c r="G722">
        <v>0.85</v>
      </c>
      <c r="H722">
        <v>186154251</v>
      </c>
    </row>
    <row r="723" spans="1:8">
      <c r="A723" s="43">
        <v>45289</v>
      </c>
      <c r="B723" t="s">
        <v>860</v>
      </c>
      <c r="C723">
        <v>23</v>
      </c>
      <c r="D723">
        <v>27.5</v>
      </c>
      <c r="E723">
        <v>19.424499999999998</v>
      </c>
      <c r="F723">
        <v>0</v>
      </c>
      <c r="G723">
        <v>20.99</v>
      </c>
      <c r="H723">
        <v>20755403</v>
      </c>
    </row>
    <row r="724" spans="1:8">
      <c r="A724" s="43">
        <v>45289</v>
      </c>
      <c r="B724" t="s">
        <v>861</v>
      </c>
      <c r="C724">
        <v>18</v>
      </c>
      <c r="D724">
        <v>22.5</v>
      </c>
      <c r="E724">
        <v>25.4893</v>
      </c>
      <c r="F724">
        <v>0</v>
      </c>
      <c r="G724">
        <v>28.3</v>
      </c>
      <c r="H724">
        <v>10800000</v>
      </c>
    </row>
    <row r="725" spans="1:8">
      <c r="A725" s="43">
        <v>45289</v>
      </c>
      <c r="B725" t="s">
        <v>862</v>
      </c>
      <c r="C725">
        <v>60</v>
      </c>
      <c r="D725">
        <v>60</v>
      </c>
      <c r="E725">
        <v>10.0511</v>
      </c>
      <c r="F725">
        <v>0</v>
      </c>
      <c r="G725">
        <v>12.75</v>
      </c>
      <c r="H725">
        <v>1400000</v>
      </c>
    </row>
    <row r="726" spans="1:8">
      <c r="A726" s="43">
        <v>45289</v>
      </c>
      <c r="B726" t="s">
        <v>863</v>
      </c>
      <c r="C726">
        <v>11</v>
      </c>
      <c r="D726">
        <v>15</v>
      </c>
      <c r="E726">
        <v>95.249099999999999</v>
      </c>
      <c r="F726">
        <v>2</v>
      </c>
      <c r="G726">
        <v>117.09</v>
      </c>
      <c r="H726">
        <v>972865790</v>
      </c>
    </row>
    <row r="727" spans="1:8">
      <c r="A727" s="43">
        <v>45289</v>
      </c>
      <c r="B727" t="s">
        <v>864</v>
      </c>
      <c r="C727">
        <v>11</v>
      </c>
      <c r="D727">
        <v>22.5</v>
      </c>
      <c r="E727">
        <v>26.760999999999999</v>
      </c>
      <c r="F727">
        <v>1</v>
      </c>
      <c r="G727">
        <v>31.92</v>
      </c>
      <c r="H727">
        <v>97140000</v>
      </c>
    </row>
    <row r="728" spans="1:8">
      <c r="A728" s="43">
        <v>45289</v>
      </c>
      <c r="B728" t="s">
        <v>865</v>
      </c>
      <c r="C728">
        <v>24.5</v>
      </c>
      <c r="D728">
        <v>27.5</v>
      </c>
      <c r="E728">
        <v>15.2941</v>
      </c>
      <c r="F728">
        <v>0</v>
      </c>
      <c r="G728">
        <v>15</v>
      </c>
      <c r="H728">
        <v>30305000</v>
      </c>
    </row>
    <row r="729" spans="1:8">
      <c r="A729" s="43">
        <v>45289</v>
      </c>
      <c r="B729" t="s">
        <v>866</v>
      </c>
      <c r="C729">
        <v>60</v>
      </c>
      <c r="D729">
        <v>60</v>
      </c>
      <c r="E729">
        <v>3.9641999999999999</v>
      </c>
      <c r="F729">
        <v>0.5</v>
      </c>
      <c r="G729">
        <v>4.51</v>
      </c>
      <c r="H729">
        <v>129428571</v>
      </c>
    </row>
    <row r="730" spans="1:8">
      <c r="A730" s="43">
        <v>45289</v>
      </c>
      <c r="B730" t="s">
        <v>867</v>
      </c>
      <c r="C730">
        <v>26.5</v>
      </c>
      <c r="D730">
        <v>40</v>
      </c>
      <c r="E730">
        <v>45.367600000000003</v>
      </c>
      <c r="F730">
        <v>0.2</v>
      </c>
      <c r="G730">
        <v>47.72</v>
      </c>
      <c r="H730">
        <v>47178751</v>
      </c>
    </row>
    <row r="731" spans="1:8">
      <c r="A731" s="43">
        <v>45289</v>
      </c>
      <c r="B731" t="s">
        <v>868</v>
      </c>
      <c r="C731">
        <v>45.5</v>
      </c>
      <c r="D731">
        <v>60</v>
      </c>
      <c r="E731">
        <v>5.2786</v>
      </c>
      <c r="F731">
        <v>0</v>
      </c>
      <c r="G731">
        <v>5.5</v>
      </c>
      <c r="H731">
        <v>5240813</v>
      </c>
    </row>
    <row r="732" spans="1:8">
      <c r="A732" s="43">
        <v>45289</v>
      </c>
      <c r="B732" t="s">
        <v>869</v>
      </c>
      <c r="C732">
        <v>60</v>
      </c>
      <c r="D732">
        <v>60</v>
      </c>
      <c r="E732">
        <v>0</v>
      </c>
      <c r="F732">
        <v>0</v>
      </c>
      <c r="G732">
        <v>0.17</v>
      </c>
      <c r="H732">
        <v>12666667</v>
      </c>
    </row>
    <row r="733" spans="1:8">
      <c r="A733" s="43">
        <v>45289</v>
      </c>
      <c r="B733" t="s">
        <v>870</v>
      </c>
      <c r="C733">
        <v>60</v>
      </c>
      <c r="D733">
        <v>60</v>
      </c>
      <c r="E733">
        <v>0</v>
      </c>
      <c r="F733">
        <v>0</v>
      </c>
      <c r="G733">
        <v>15</v>
      </c>
      <c r="H733">
        <v>5695170</v>
      </c>
    </row>
    <row r="734" spans="1:8">
      <c r="A734" s="43">
        <v>45289</v>
      </c>
      <c r="B734" t="s">
        <v>871</v>
      </c>
      <c r="C734">
        <v>60</v>
      </c>
      <c r="D734">
        <v>60</v>
      </c>
      <c r="E734">
        <v>0</v>
      </c>
      <c r="F734">
        <v>0</v>
      </c>
      <c r="G734">
        <v>9.49</v>
      </c>
      <c r="H734">
        <v>42400650</v>
      </c>
    </row>
    <row r="735" spans="1:8">
      <c r="A735" s="43">
        <v>45289</v>
      </c>
      <c r="B735" t="s">
        <v>872</v>
      </c>
      <c r="C735">
        <v>60</v>
      </c>
      <c r="D735">
        <v>60</v>
      </c>
      <c r="E735">
        <v>0</v>
      </c>
      <c r="F735">
        <v>0</v>
      </c>
      <c r="G735">
        <v>7</v>
      </c>
      <c r="H735">
        <v>1789682</v>
      </c>
    </row>
    <row r="736" spans="1:8">
      <c r="A736" s="43">
        <v>45289</v>
      </c>
      <c r="B736" t="s">
        <v>873</v>
      </c>
      <c r="C736">
        <v>60</v>
      </c>
      <c r="D736">
        <v>60</v>
      </c>
      <c r="E736">
        <v>0</v>
      </c>
      <c r="F736">
        <v>0</v>
      </c>
      <c r="G736">
        <v>1.89</v>
      </c>
      <c r="H736">
        <v>1200000</v>
      </c>
    </row>
    <row r="737" spans="1:8">
      <c r="A737" s="43">
        <v>45289</v>
      </c>
      <c r="B737" t="s">
        <v>874</v>
      </c>
      <c r="C737">
        <v>60</v>
      </c>
      <c r="D737">
        <v>60</v>
      </c>
      <c r="E737">
        <v>0</v>
      </c>
      <c r="F737">
        <v>0</v>
      </c>
      <c r="G737">
        <v>89</v>
      </c>
      <c r="H737">
        <v>1063337</v>
      </c>
    </row>
    <row r="738" spans="1:8">
      <c r="A738" s="43">
        <v>45289</v>
      </c>
      <c r="B738" t="s">
        <v>875</v>
      </c>
      <c r="C738">
        <v>60</v>
      </c>
      <c r="D738">
        <v>60</v>
      </c>
      <c r="E738">
        <v>0</v>
      </c>
      <c r="F738">
        <v>0</v>
      </c>
      <c r="G738">
        <v>57.86</v>
      </c>
      <c r="H738">
        <v>78090</v>
      </c>
    </row>
    <row r="739" spans="1:8">
      <c r="A739" s="43">
        <v>45289</v>
      </c>
      <c r="B739" t="s">
        <v>876</v>
      </c>
      <c r="C739">
        <v>60</v>
      </c>
      <c r="D739">
        <v>60</v>
      </c>
      <c r="E739">
        <v>0</v>
      </c>
      <c r="F739">
        <v>0</v>
      </c>
      <c r="G739">
        <v>3.4</v>
      </c>
      <c r="H739">
        <v>8317214</v>
      </c>
    </row>
    <row r="740" spans="1:8">
      <c r="A740" s="43">
        <v>45289</v>
      </c>
      <c r="B740" t="s">
        <v>877</v>
      </c>
      <c r="C740">
        <v>60</v>
      </c>
      <c r="D740">
        <v>60</v>
      </c>
      <c r="E740">
        <v>0</v>
      </c>
      <c r="F740">
        <v>0</v>
      </c>
      <c r="G740">
        <v>3.12</v>
      </c>
      <c r="H740">
        <v>29280889</v>
      </c>
    </row>
    <row r="741" spans="1:8">
      <c r="A741" s="43">
        <v>45289</v>
      </c>
      <c r="B741" t="s">
        <v>878</v>
      </c>
      <c r="C741">
        <v>60</v>
      </c>
      <c r="D741">
        <v>60</v>
      </c>
      <c r="E741">
        <v>0</v>
      </c>
      <c r="F741">
        <v>0</v>
      </c>
      <c r="G741">
        <v>1</v>
      </c>
      <c r="H741">
        <v>10890000</v>
      </c>
    </row>
    <row r="742" spans="1:8">
      <c r="A742" s="43">
        <v>45289</v>
      </c>
      <c r="B742" t="s">
        <v>879</v>
      </c>
      <c r="C742">
        <v>60</v>
      </c>
      <c r="D742">
        <v>60</v>
      </c>
      <c r="E742">
        <v>0</v>
      </c>
      <c r="F742">
        <v>0</v>
      </c>
      <c r="G742">
        <v>0.64</v>
      </c>
      <c r="H742">
        <v>17500000</v>
      </c>
    </row>
    <row r="743" spans="1:8">
      <c r="A743" s="43">
        <v>45289</v>
      </c>
      <c r="B743" t="s">
        <v>880</v>
      </c>
      <c r="C743">
        <v>37</v>
      </c>
      <c r="D743">
        <v>42.5</v>
      </c>
      <c r="E743">
        <v>6.0606</v>
      </c>
      <c r="F743">
        <v>0</v>
      </c>
      <c r="G743">
        <v>6.48</v>
      </c>
      <c r="H743">
        <v>15804247</v>
      </c>
    </row>
    <row r="744" spans="1:8">
      <c r="A744" s="43">
        <v>45289</v>
      </c>
      <c r="B744" t="s">
        <v>881</v>
      </c>
      <c r="C744">
        <v>31</v>
      </c>
      <c r="D744">
        <v>42.5</v>
      </c>
      <c r="E744">
        <v>11.504</v>
      </c>
      <c r="F744">
        <v>0</v>
      </c>
      <c r="G744">
        <v>10.34</v>
      </c>
      <c r="H744">
        <v>11821800</v>
      </c>
    </row>
    <row r="745" spans="1:8">
      <c r="A745" s="43">
        <v>45289</v>
      </c>
      <c r="B745" t="s">
        <v>882</v>
      </c>
      <c r="C745">
        <v>60</v>
      </c>
      <c r="D745">
        <v>60</v>
      </c>
      <c r="E745">
        <v>90.733900000000006</v>
      </c>
      <c r="F745">
        <v>0</v>
      </c>
      <c r="G745">
        <v>87.65</v>
      </c>
      <c r="H745">
        <v>1449000</v>
      </c>
    </row>
    <row r="746" spans="1:8">
      <c r="A746" s="43">
        <v>45289</v>
      </c>
      <c r="B746" t="s">
        <v>883</v>
      </c>
      <c r="C746">
        <v>60</v>
      </c>
      <c r="D746">
        <v>60</v>
      </c>
      <c r="E746">
        <v>13.2315</v>
      </c>
      <c r="F746">
        <v>0</v>
      </c>
      <c r="G746">
        <v>13.15</v>
      </c>
      <c r="H746">
        <v>24688891</v>
      </c>
    </row>
    <row r="747" spans="1:8">
      <c r="A747" s="43">
        <v>45289</v>
      </c>
      <c r="B747" t="s">
        <v>884</v>
      </c>
      <c r="C747">
        <v>33</v>
      </c>
      <c r="D747">
        <v>42.5</v>
      </c>
      <c r="E747">
        <v>18.7682</v>
      </c>
      <c r="F747">
        <v>0</v>
      </c>
      <c r="G747">
        <v>16.899999999999999</v>
      </c>
      <c r="H747">
        <v>5200000</v>
      </c>
    </row>
    <row r="748" spans="1:8">
      <c r="A748" s="43">
        <v>45289</v>
      </c>
      <c r="B748" t="s">
        <v>885</v>
      </c>
      <c r="C748">
        <v>60</v>
      </c>
      <c r="D748">
        <v>60</v>
      </c>
      <c r="E748">
        <v>2.7616999999999998</v>
      </c>
      <c r="F748">
        <v>0</v>
      </c>
      <c r="G748">
        <v>2.63</v>
      </c>
      <c r="H748">
        <v>16265625</v>
      </c>
    </row>
    <row r="749" spans="1:8">
      <c r="A749" s="43">
        <v>45289</v>
      </c>
      <c r="B749" t="s">
        <v>886</v>
      </c>
      <c r="C749">
        <v>60</v>
      </c>
      <c r="D749">
        <v>60</v>
      </c>
      <c r="E749">
        <v>19.501300000000001</v>
      </c>
      <c r="F749">
        <v>0</v>
      </c>
      <c r="G749">
        <v>16.78</v>
      </c>
      <c r="H749">
        <v>1611662</v>
      </c>
    </row>
    <row r="750" spans="1:8">
      <c r="A750" s="43">
        <v>45289</v>
      </c>
      <c r="B750" t="s">
        <v>887</v>
      </c>
      <c r="C750">
        <v>25</v>
      </c>
      <c r="D750">
        <v>32.5</v>
      </c>
      <c r="E750">
        <v>110.4439</v>
      </c>
      <c r="F750">
        <v>0.5</v>
      </c>
      <c r="G750">
        <v>145</v>
      </c>
      <c r="H750">
        <v>69934628</v>
      </c>
    </row>
    <row r="751" spans="1:8">
      <c r="A751" s="43">
        <v>45289</v>
      </c>
      <c r="B751" t="s">
        <v>888</v>
      </c>
      <c r="C751">
        <v>40.5</v>
      </c>
      <c r="D751">
        <v>60</v>
      </c>
      <c r="E751">
        <v>2.5880000000000001</v>
      </c>
      <c r="F751">
        <v>0</v>
      </c>
      <c r="G751">
        <v>2.77</v>
      </c>
      <c r="H751">
        <v>209157453</v>
      </c>
    </row>
    <row r="752" spans="1:8">
      <c r="A752" s="43">
        <v>45289</v>
      </c>
      <c r="B752" t="s">
        <v>889</v>
      </c>
      <c r="C752">
        <v>21.5</v>
      </c>
      <c r="D752">
        <v>27.5</v>
      </c>
      <c r="E752">
        <v>115.1153</v>
      </c>
      <c r="F752">
        <v>0</v>
      </c>
      <c r="G752">
        <v>112.48</v>
      </c>
      <c r="H752">
        <v>29457236</v>
      </c>
    </row>
    <row r="753" spans="1:8">
      <c r="A753" s="43">
        <v>45289</v>
      </c>
      <c r="B753" t="s">
        <v>890</v>
      </c>
      <c r="C753">
        <v>43</v>
      </c>
      <c r="D753">
        <v>60</v>
      </c>
      <c r="E753">
        <v>2.2290000000000001</v>
      </c>
      <c r="F753">
        <v>0</v>
      </c>
      <c r="G753">
        <v>2.31</v>
      </c>
      <c r="H753">
        <v>140970522</v>
      </c>
    </row>
    <row r="754" spans="1:8">
      <c r="A754" s="43">
        <v>45289</v>
      </c>
      <c r="B754" t="s">
        <v>891</v>
      </c>
      <c r="C754">
        <v>25</v>
      </c>
      <c r="D754">
        <v>32.5</v>
      </c>
      <c r="E754">
        <v>73.450999999999993</v>
      </c>
      <c r="F754">
        <v>0</v>
      </c>
      <c r="G754">
        <v>70</v>
      </c>
      <c r="H754">
        <v>6162187</v>
      </c>
    </row>
    <row r="755" spans="1:8">
      <c r="A755" s="43">
        <v>45289</v>
      </c>
      <c r="B755" t="s">
        <v>892</v>
      </c>
      <c r="C755">
        <v>24</v>
      </c>
      <c r="D755">
        <v>27.5</v>
      </c>
      <c r="E755">
        <v>107.1859</v>
      </c>
      <c r="F755">
        <v>0</v>
      </c>
      <c r="G755">
        <v>110.35</v>
      </c>
      <c r="H755">
        <v>28526110</v>
      </c>
    </row>
    <row r="756" spans="1:8">
      <c r="A756" s="43">
        <v>45289</v>
      </c>
      <c r="B756" t="s">
        <v>893</v>
      </c>
      <c r="C756">
        <v>39</v>
      </c>
      <c r="D756">
        <v>42.5</v>
      </c>
      <c r="E756">
        <v>6.7816999999999998</v>
      </c>
      <c r="F756">
        <v>0</v>
      </c>
      <c r="G756">
        <v>6.72</v>
      </c>
      <c r="H756">
        <v>7183207</v>
      </c>
    </row>
    <row r="757" spans="1:8">
      <c r="A757" s="43">
        <v>45289</v>
      </c>
      <c r="B757" t="s">
        <v>894</v>
      </c>
      <c r="C757">
        <v>27</v>
      </c>
      <c r="D757">
        <v>32.5</v>
      </c>
      <c r="E757">
        <v>116.7456</v>
      </c>
      <c r="F757">
        <v>0</v>
      </c>
      <c r="G757">
        <v>105.35</v>
      </c>
      <c r="H757">
        <v>4348377</v>
      </c>
    </row>
    <row r="758" spans="1:8">
      <c r="A758" s="43">
        <v>45289</v>
      </c>
      <c r="B758" t="s">
        <v>895</v>
      </c>
      <c r="C758">
        <v>11.5</v>
      </c>
      <c r="D758">
        <v>15</v>
      </c>
      <c r="E758">
        <v>107.8399</v>
      </c>
      <c r="F758">
        <v>2</v>
      </c>
      <c r="G758">
        <v>138.87</v>
      </c>
      <c r="H758">
        <v>65940940</v>
      </c>
    </row>
    <row r="759" spans="1:8">
      <c r="A759" s="43">
        <v>45289</v>
      </c>
      <c r="B759" t="s">
        <v>896</v>
      </c>
      <c r="C759">
        <v>22.5</v>
      </c>
      <c r="D759">
        <v>27.5</v>
      </c>
      <c r="E759">
        <v>1743.4761000000001</v>
      </c>
      <c r="F759">
        <v>0</v>
      </c>
      <c r="G759">
        <v>1732.23</v>
      </c>
      <c r="H759">
        <v>1783437</v>
      </c>
    </row>
    <row r="760" spans="1:8">
      <c r="A760" s="43">
        <v>45289</v>
      </c>
      <c r="B760" t="s">
        <v>897</v>
      </c>
      <c r="C760">
        <v>56</v>
      </c>
      <c r="D760">
        <v>60</v>
      </c>
      <c r="E760">
        <v>6.2640000000000002</v>
      </c>
      <c r="F760">
        <v>0</v>
      </c>
      <c r="G760">
        <v>5.81</v>
      </c>
      <c r="H760">
        <v>44179514</v>
      </c>
    </row>
    <row r="761" spans="1:8">
      <c r="A761" s="43">
        <v>45289</v>
      </c>
      <c r="B761" t="s">
        <v>898</v>
      </c>
      <c r="C761">
        <v>60</v>
      </c>
      <c r="D761">
        <v>60</v>
      </c>
      <c r="E761">
        <v>30.365400000000001</v>
      </c>
      <c r="F761">
        <v>0</v>
      </c>
      <c r="G761">
        <v>20.100000000000001</v>
      </c>
      <c r="H761">
        <v>10971372</v>
      </c>
    </row>
    <row r="762" spans="1:8">
      <c r="A762" s="43">
        <v>45289</v>
      </c>
      <c r="B762" t="s">
        <v>135</v>
      </c>
      <c r="C762">
        <v>14.5</v>
      </c>
      <c r="D762">
        <v>17.5</v>
      </c>
      <c r="E762">
        <v>50.673699999999997</v>
      </c>
      <c r="F762">
        <v>2</v>
      </c>
      <c r="G762">
        <v>51.48</v>
      </c>
      <c r="H762">
        <v>204597770</v>
      </c>
    </row>
    <row r="763" spans="1:8">
      <c r="A763" s="43">
        <v>45289</v>
      </c>
      <c r="B763" t="s">
        <v>899</v>
      </c>
      <c r="C763">
        <v>30</v>
      </c>
      <c r="D763">
        <v>42.5</v>
      </c>
      <c r="E763">
        <v>56.173200000000001</v>
      </c>
      <c r="F763">
        <v>0</v>
      </c>
      <c r="G763">
        <v>66.38</v>
      </c>
      <c r="H763">
        <v>19950875</v>
      </c>
    </row>
    <row r="764" spans="1:8">
      <c r="A764" s="43">
        <v>45289</v>
      </c>
      <c r="B764" t="s">
        <v>900</v>
      </c>
      <c r="C764">
        <v>14.5</v>
      </c>
      <c r="D764">
        <v>17.5</v>
      </c>
      <c r="E764">
        <v>257.61079999999998</v>
      </c>
      <c r="F764">
        <v>2</v>
      </c>
      <c r="G764">
        <v>327.47000000000003</v>
      </c>
      <c r="H764">
        <v>42646500</v>
      </c>
    </row>
    <row r="765" spans="1:8">
      <c r="A765" s="43">
        <v>45289</v>
      </c>
      <c r="B765" t="s">
        <v>901</v>
      </c>
      <c r="C765">
        <v>22</v>
      </c>
      <c r="D765">
        <v>27.5</v>
      </c>
      <c r="E765">
        <v>103.521</v>
      </c>
      <c r="F765">
        <v>0</v>
      </c>
      <c r="G765">
        <v>88.07</v>
      </c>
      <c r="H765">
        <v>32957215</v>
      </c>
    </row>
    <row r="766" spans="1:8">
      <c r="A766" s="43">
        <v>45289</v>
      </c>
      <c r="B766" t="s">
        <v>902</v>
      </c>
      <c r="C766">
        <v>12</v>
      </c>
      <c r="D766">
        <v>15</v>
      </c>
      <c r="E766">
        <v>24.640899999999998</v>
      </c>
      <c r="F766">
        <v>2</v>
      </c>
      <c r="G766">
        <v>23.74</v>
      </c>
      <c r="H766">
        <v>79961420</v>
      </c>
    </row>
    <row r="767" spans="1:8">
      <c r="A767" s="43">
        <v>45289</v>
      </c>
      <c r="B767" t="s">
        <v>903</v>
      </c>
      <c r="C767">
        <v>24</v>
      </c>
      <c r="D767">
        <v>27.5</v>
      </c>
      <c r="E767">
        <v>140.36600000000001</v>
      </c>
      <c r="F767">
        <v>0</v>
      </c>
      <c r="G767">
        <v>153.99</v>
      </c>
      <c r="H767">
        <v>1002909</v>
      </c>
    </row>
    <row r="768" spans="1:8">
      <c r="A768" s="43">
        <v>45289</v>
      </c>
      <c r="B768" t="s">
        <v>904</v>
      </c>
      <c r="C768">
        <v>60</v>
      </c>
      <c r="D768">
        <v>60</v>
      </c>
      <c r="E768">
        <v>7.5495999999999999</v>
      </c>
      <c r="F768">
        <v>0</v>
      </c>
      <c r="G768">
        <v>9.3000000000000007</v>
      </c>
      <c r="H768">
        <v>6204787</v>
      </c>
    </row>
    <row r="769" spans="1:8">
      <c r="A769" s="43">
        <v>45289</v>
      </c>
      <c r="B769" t="s">
        <v>905</v>
      </c>
      <c r="C769">
        <v>60</v>
      </c>
      <c r="D769">
        <v>60</v>
      </c>
      <c r="E769">
        <v>21.060400000000001</v>
      </c>
      <c r="F769">
        <v>0</v>
      </c>
      <c r="G769">
        <v>24.85</v>
      </c>
      <c r="H769">
        <v>2610000</v>
      </c>
    </row>
    <row r="770" spans="1:8">
      <c r="A770" s="43">
        <v>45289</v>
      </c>
      <c r="B770" t="s">
        <v>906</v>
      </c>
      <c r="C770">
        <v>26</v>
      </c>
      <c r="D770">
        <v>32.5</v>
      </c>
      <c r="E770">
        <v>79.6374</v>
      </c>
      <c r="F770">
        <v>0</v>
      </c>
      <c r="G770">
        <v>90.25</v>
      </c>
      <c r="H770">
        <v>39940903</v>
      </c>
    </row>
    <row r="771" spans="1:8">
      <c r="A771" s="43">
        <v>45289</v>
      </c>
      <c r="B771" t="s">
        <v>907</v>
      </c>
      <c r="C771">
        <v>38</v>
      </c>
      <c r="D771">
        <v>42.5</v>
      </c>
      <c r="E771">
        <v>10.1798</v>
      </c>
      <c r="F771">
        <v>0.5</v>
      </c>
      <c r="G771">
        <v>12.23</v>
      </c>
      <c r="H771">
        <v>592208467</v>
      </c>
    </row>
    <row r="772" spans="1:8">
      <c r="A772" s="43">
        <v>45289</v>
      </c>
      <c r="B772" t="s">
        <v>908</v>
      </c>
      <c r="C772">
        <v>24</v>
      </c>
      <c r="D772">
        <v>27.5</v>
      </c>
      <c r="E772">
        <v>392.88799999999998</v>
      </c>
      <c r="F772">
        <v>0</v>
      </c>
      <c r="G772">
        <v>628.36</v>
      </c>
      <c r="H772">
        <v>23493727</v>
      </c>
    </row>
    <row r="773" spans="1:8">
      <c r="A773" s="43">
        <v>45289</v>
      </c>
      <c r="B773" t="s">
        <v>909</v>
      </c>
      <c r="C773">
        <v>20</v>
      </c>
      <c r="D773">
        <v>27.5</v>
      </c>
      <c r="E773">
        <v>10.569900000000001</v>
      </c>
      <c r="F773">
        <v>0</v>
      </c>
      <c r="G773">
        <v>11.66</v>
      </c>
      <c r="H773">
        <v>125046993</v>
      </c>
    </row>
    <row r="774" spans="1:8">
      <c r="A774" s="43">
        <v>45289</v>
      </c>
      <c r="B774" t="s">
        <v>910</v>
      </c>
      <c r="C774">
        <v>38</v>
      </c>
      <c r="D774">
        <v>42.5</v>
      </c>
      <c r="E774">
        <v>137.10939999999999</v>
      </c>
      <c r="F774">
        <v>0</v>
      </c>
      <c r="G774">
        <v>127.19</v>
      </c>
      <c r="H774">
        <v>6862500</v>
      </c>
    </row>
    <row r="775" spans="1:8">
      <c r="A775" s="43">
        <v>45289</v>
      </c>
      <c r="B775" t="s">
        <v>911</v>
      </c>
      <c r="C775">
        <v>23.5</v>
      </c>
      <c r="D775">
        <v>27.5</v>
      </c>
      <c r="E775">
        <v>10.5191</v>
      </c>
      <c r="F775">
        <v>0</v>
      </c>
      <c r="G775">
        <v>11</v>
      </c>
      <c r="H775">
        <v>52012500</v>
      </c>
    </row>
    <row r="776" spans="1:8">
      <c r="A776" s="43">
        <v>45289</v>
      </c>
      <c r="B776" t="s">
        <v>912</v>
      </c>
      <c r="C776">
        <v>60</v>
      </c>
      <c r="D776">
        <v>60</v>
      </c>
      <c r="E776">
        <v>0.85270000000000001</v>
      </c>
      <c r="F776">
        <v>0</v>
      </c>
      <c r="G776">
        <v>0.9</v>
      </c>
      <c r="H776">
        <v>34657721</v>
      </c>
    </row>
    <row r="777" spans="1:8">
      <c r="A777" s="43">
        <v>45289</v>
      </c>
      <c r="B777" t="s">
        <v>913</v>
      </c>
      <c r="C777">
        <v>25</v>
      </c>
      <c r="D777">
        <v>32.5</v>
      </c>
      <c r="E777">
        <v>734.79160000000002</v>
      </c>
      <c r="F777">
        <v>0</v>
      </c>
      <c r="G777">
        <v>1130.58</v>
      </c>
      <c r="H777">
        <v>12572886</v>
      </c>
    </row>
    <row r="778" spans="1:8">
      <c r="A778" s="43">
        <v>45289</v>
      </c>
      <c r="B778" t="s">
        <v>914</v>
      </c>
      <c r="C778">
        <v>26</v>
      </c>
      <c r="D778">
        <v>32.5</v>
      </c>
      <c r="E778">
        <v>33.667200000000001</v>
      </c>
      <c r="F778">
        <v>0</v>
      </c>
      <c r="G778">
        <v>32.56</v>
      </c>
      <c r="H778">
        <v>140599524</v>
      </c>
    </row>
    <row r="779" spans="1:8">
      <c r="A779" s="43">
        <v>45289</v>
      </c>
      <c r="B779" t="s">
        <v>915</v>
      </c>
      <c r="C779">
        <v>16.5</v>
      </c>
      <c r="D779">
        <v>22.5</v>
      </c>
      <c r="E779">
        <v>9.7436000000000007</v>
      </c>
      <c r="F779">
        <v>2</v>
      </c>
      <c r="G779">
        <v>10.5</v>
      </c>
      <c r="H779">
        <v>330739044</v>
      </c>
    </row>
    <row r="780" spans="1:8">
      <c r="A780" s="43">
        <v>45289</v>
      </c>
      <c r="B780" t="s">
        <v>916</v>
      </c>
      <c r="C780">
        <v>18</v>
      </c>
      <c r="D780">
        <v>22.5</v>
      </c>
      <c r="E780">
        <v>131.3749</v>
      </c>
      <c r="F780">
        <v>0</v>
      </c>
      <c r="G780">
        <v>139.63999999999999</v>
      </c>
      <c r="H780">
        <v>7760000</v>
      </c>
    </row>
    <row r="781" spans="1:8">
      <c r="A781" s="43">
        <v>45289</v>
      </c>
      <c r="B781" t="s">
        <v>917</v>
      </c>
      <c r="C781">
        <v>60</v>
      </c>
      <c r="D781">
        <v>60</v>
      </c>
      <c r="E781">
        <v>27.5794</v>
      </c>
      <c r="F781">
        <v>0</v>
      </c>
      <c r="G781">
        <v>29.99</v>
      </c>
      <c r="H781">
        <v>11000000</v>
      </c>
    </row>
    <row r="782" spans="1:8">
      <c r="A782" s="43">
        <v>45289</v>
      </c>
      <c r="B782" t="s">
        <v>918</v>
      </c>
      <c r="C782">
        <v>15.5</v>
      </c>
      <c r="D782">
        <v>22.5</v>
      </c>
      <c r="E782">
        <v>12.112500000000001</v>
      </c>
      <c r="F782">
        <v>0</v>
      </c>
      <c r="G782">
        <v>12.21</v>
      </c>
      <c r="H782">
        <v>34037648</v>
      </c>
    </row>
    <row r="783" spans="1:8">
      <c r="A783" s="43">
        <v>45289</v>
      </c>
      <c r="B783" t="s">
        <v>919</v>
      </c>
      <c r="C783">
        <v>60</v>
      </c>
      <c r="D783">
        <v>60</v>
      </c>
      <c r="E783">
        <v>2.1309</v>
      </c>
      <c r="F783">
        <v>0</v>
      </c>
      <c r="G783">
        <v>2.2999999999999998</v>
      </c>
      <c r="H783">
        <v>15366000</v>
      </c>
    </row>
    <row r="784" spans="1:8">
      <c r="A784" s="43">
        <v>45289</v>
      </c>
      <c r="B784" t="s">
        <v>920</v>
      </c>
      <c r="C784">
        <v>60</v>
      </c>
      <c r="D784">
        <v>60</v>
      </c>
      <c r="E784">
        <v>27.424199999999999</v>
      </c>
      <c r="F784">
        <v>0</v>
      </c>
      <c r="G784">
        <v>26.91</v>
      </c>
      <c r="H784">
        <v>2160000</v>
      </c>
    </row>
    <row r="785" spans="1:8">
      <c r="A785" s="43">
        <v>45289</v>
      </c>
      <c r="B785" t="s">
        <v>921</v>
      </c>
      <c r="C785">
        <v>60</v>
      </c>
      <c r="D785">
        <v>60</v>
      </c>
      <c r="E785">
        <v>0</v>
      </c>
      <c r="F785">
        <v>0</v>
      </c>
      <c r="G785">
        <v>6.34</v>
      </c>
      <c r="H785">
        <v>9147520</v>
      </c>
    </row>
    <row r="786" spans="1:8">
      <c r="A786" s="43">
        <v>45289</v>
      </c>
      <c r="B786" t="s">
        <v>922</v>
      </c>
      <c r="C786">
        <v>60</v>
      </c>
      <c r="D786">
        <v>60</v>
      </c>
      <c r="E786">
        <v>0</v>
      </c>
      <c r="F786">
        <v>0</v>
      </c>
      <c r="G786">
        <v>0.94</v>
      </c>
      <c r="H786">
        <v>1922152</v>
      </c>
    </row>
    <row r="787" spans="1:8">
      <c r="A787" s="43">
        <v>45289</v>
      </c>
      <c r="B787" t="s">
        <v>923</v>
      </c>
      <c r="C787">
        <v>60</v>
      </c>
      <c r="D787">
        <v>60</v>
      </c>
      <c r="E787">
        <v>0</v>
      </c>
      <c r="F787">
        <v>0</v>
      </c>
      <c r="G787">
        <v>1.01</v>
      </c>
      <c r="H787">
        <v>7192350</v>
      </c>
    </row>
    <row r="788" spans="1:8">
      <c r="A788" s="43">
        <v>45289</v>
      </c>
      <c r="B788" t="s">
        <v>924</v>
      </c>
      <c r="C788">
        <v>60</v>
      </c>
      <c r="D788">
        <v>60</v>
      </c>
      <c r="E788">
        <v>0</v>
      </c>
      <c r="F788">
        <v>0</v>
      </c>
      <c r="G788">
        <v>5.81</v>
      </c>
      <c r="H788">
        <v>25261450</v>
      </c>
    </row>
    <row r="789" spans="1:8">
      <c r="A789" s="43">
        <v>45289</v>
      </c>
      <c r="B789" t="s">
        <v>925</v>
      </c>
      <c r="C789">
        <v>60</v>
      </c>
      <c r="D789">
        <v>60</v>
      </c>
      <c r="E789">
        <v>0</v>
      </c>
      <c r="F789">
        <v>0</v>
      </c>
      <c r="G789">
        <v>3</v>
      </c>
      <c r="H789">
        <v>2193750</v>
      </c>
    </row>
    <row r="790" spans="1:8">
      <c r="A790" s="43">
        <v>45289</v>
      </c>
      <c r="B790" t="s">
        <v>926</v>
      </c>
      <c r="C790">
        <v>12</v>
      </c>
      <c r="D790">
        <v>15</v>
      </c>
      <c r="E790">
        <v>100.504</v>
      </c>
      <c r="F790">
        <v>2</v>
      </c>
      <c r="G790">
        <v>112.45</v>
      </c>
      <c r="H790">
        <v>645139260</v>
      </c>
    </row>
    <row r="791" spans="1:8">
      <c r="A791" s="43">
        <v>45289</v>
      </c>
      <c r="B791" t="s">
        <v>927</v>
      </c>
      <c r="C791">
        <v>16</v>
      </c>
      <c r="D791">
        <v>22.5</v>
      </c>
      <c r="E791">
        <v>137.9213</v>
      </c>
      <c r="F791">
        <v>0</v>
      </c>
      <c r="G791">
        <v>168.76</v>
      </c>
      <c r="H791">
        <v>12782653</v>
      </c>
    </row>
    <row r="792" spans="1:8">
      <c r="A792" s="43">
        <v>45289</v>
      </c>
      <c r="B792" t="s">
        <v>928</v>
      </c>
      <c r="C792">
        <v>19</v>
      </c>
      <c r="D792">
        <v>22.5</v>
      </c>
      <c r="E792">
        <v>1488.4514999999999</v>
      </c>
      <c r="F792">
        <v>0</v>
      </c>
      <c r="G792">
        <v>1582</v>
      </c>
      <c r="H792">
        <v>24277327</v>
      </c>
    </row>
    <row r="793" spans="1:8">
      <c r="A793" s="43">
        <v>45289</v>
      </c>
      <c r="B793" t="s">
        <v>929</v>
      </c>
      <c r="C793">
        <v>12</v>
      </c>
      <c r="D793">
        <v>15</v>
      </c>
      <c r="E793">
        <v>21.185700000000001</v>
      </c>
      <c r="F793">
        <v>2</v>
      </c>
      <c r="G793">
        <v>21.6</v>
      </c>
      <c r="H793">
        <v>185014865</v>
      </c>
    </row>
    <row r="794" spans="1:8">
      <c r="A794" s="43">
        <v>45289</v>
      </c>
      <c r="B794" t="s">
        <v>930</v>
      </c>
      <c r="C794">
        <v>31</v>
      </c>
      <c r="D794">
        <v>42.5</v>
      </c>
      <c r="E794">
        <v>1.7493000000000001</v>
      </c>
      <c r="F794">
        <v>0</v>
      </c>
      <c r="G794">
        <v>1.87</v>
      </c>
      <c r="H794">
        <v>116253157</v>
      </c>
    </row>
    <row r="795" spans="1:8">
      <c r="A795" s="43">
        <v>45289</v>
      </c>
      <c r="B795" t="s">
        <v>931</v>
      </c>
      <c r="C795">
        <v>60</v>
      </c>
      <c r="D795">
        <v>60</v>
      </c>
      <c r="E795">
        <v>27.216100000000001</v>
      </c>
      <c r="F795">
        <v>0</v>
      </c>
      <c r="G795">
        <v>36</v>
      </c>
      <c r="H795">
        <v>777659</v>
      </c>
    </row>
    <row r="796" spans="1:8">
      <c r="A796" s="43">
        <v>45289</v>
      </c>
      <c r="B796" t="s">
        <v>932</v>
      </c>
      <c r="C796">
        <v>23</v>
      </c>
      <c r="D796">
        <v>27.5</v>
      </c>
      <c r="E796">
        <v>22.012799999999999</v>
      </c>
      <c r="F796">
        <v>0</v>
      </c>
      <c r="G796">
        <v>20.97</v>
      </c>
      <c r="H796">
        <v>27891709</v>
      </c>
    </row>
    <row r="797" spans="1:8">
      <c r="A797" s="43">
        <v>45289</v>
      </c>
      <c r="B797" t="s">
        <v>933</v>
      </c>
      <c r="C797">
        <v>12</v>
      </c>
      <c r="D797">
        <v>15</v>
      </c>
      <c r="E797">
        <v>56.032800000000002</v>
      </c>
      <c r="F797">
        <v>2</v>
      </c>
      <c r="G797">
        <v>57.34</v>
      </c>
      <c r="H797">
        <v>112889355</v>
      </c>
    </row>
    <row r="798" spans="1:8">
      <c r="A798" s="43">
        <v>45289</v>
      </c>
      <c r="B798" t="s">
        <v>934</v>
      </c>
      <c r="C798">
        <v>42</v>
      </c>
      <c r="D798">
        <v>60</v>
      </c>
      <c r="E798">
        <v>2.6215999999999999</v>
      </c>
      <c r="F798">
        <v>0</v>
      </c>
      <c r="G798">
        <v>3.07</v>
      </c>
      <c r="H798">
        <v>62764223</v>
      </c>
    </row>
    <row r="799" spans="1:8">
      <c r="A799" s="43">
        <v>45289</v>
      </c>
      <c r="B799" t="s">
        <v>935</v>
      </c>
      <c r="C799">
        <v>60</v>
      </c>
      <c r="D799">
        <v>60</v>
      </c>
      <c r="E799">
        <v>5.5229999999999997</v>
      </c>
      <c r="F799">
        <v>0</v>
      </c>
      <c r="G799">
        <v>4.7</v>
      </c>
      <c r="H799">
        <v>2840580</v>
      </c>
    </row>
    <row r="800" spans="1:8">
      <c r="A800" s="43">
        <v>45289</v>
      </c>
      <c r="B800" t="s">
        <v>936</v>
      </c>
      <c r="C800">
        <v>60</v>
      </c>
      <c r="D800">
        <v>60</v>
      </c>
      <c r="E800">
        <v>12.493399999999999</v>
      </c>
      <c r="F800">
        <v>0.5</v>
      </c>
      <c r="G800">
        <v>13.81</v>
      </c>
      <c r="H800">
        <v>5430000</v>
      </c>
    </row>
    <row r="801" spans="1:8">
      <c r="A801" s="43">
        <v>45289</v>
      </c>
      <c r="B801" t="s">
        <v>937</v>
      </c>
      <c r="C801">
        <v>60</v>
      </c>
      <c r="D801">
        <v>60</v>
      </c>
      <c r="E801">
        <v>13.748900000000001</v>
      </c>
      <c r="F801">
        <v>0</v>
      </c>
      <c r="G801">
        <v>12.3</v>
      </c>
      <c r="H801">
        <v>8465242</v>
      </c>
    </row>
    <row r="802" spans="1:8">
      <c r="A802" s="43">
        <v>45289</v>
      </c>
      <c r="B802" t="s">
        <v>938</v>
      </c>
      <c r="C802">
        <v>12</v>
      </c>
      <c r="D802">
        <v>15</v>
      </c>
      <c r="E802">
        <v>497.6318</v>
      </c>
      <c r="F802">
        <v>2</v>
      </c>
      <c r="G802">
        <v>581.27</v>
      </c>
      <c r="H802">
        <v>86309203</v>
      </c>
    </row>
    <row r="803" spans="1:8">
      <c r="A803" s="43">
        <v>45289</v>
      </c>
      <c r="B803" t="s">
        <v>939</v>
      </c>
      <c r="C803">
        <v>20.5</v>
      </c>
      <c r="D803">
        <v>27.5</v>
      </c>
      <c r="E803">
        <v>40.786700000000003</v>
      </c>
      <c r="F803">
        <v>0</v>
      </c>
      <c r="G803">
        <v>50.95</v>
      </c>
      <c r="H803">
        <v>148832636</v>
      </c>
    </row>
    <row r="804" spans="1:8">
      <c r="A804" s="43">
        <v>45289</v>
      </c>
      <c r="B804" t="s">
        <v>940</v>
      </c>
      <c r="C804">
        <v>60</v>
      </c>
      <c r="D804">
        <v>60</v>
      </c>
      <c r="E804">
        <v>2.9152</v>
      </c>
      <c r="F804">
        <v>0</v>
      </c>
      <c r="G804">
        <v>3.36</v>
      </c>
      <c r="H804">
        <v>18302398</v>
      </c>
    </row>
    <row r="805" spans="1:8">
      <c r="A805" s="43">
        <v>45289</v>
      </c>
      <c r="B805" t="s">
        <v>941</v>
      </c>
      <c r="C805">
        <v>23</v>
      </c>
      <c r="D805">
        <v>27.5</v>
      </c>
      <c r="E805">
        <v>92.310400000000001</v>
      </c>
      <c r="F805">
        <v>0</v>
      </c>
      <c r="G805">
        <v>106.67</v>
      </c>
      <c r="H805">
        <v>576000</v>
      </c>
    </row>
    <row r="806" spans="1:8">
      <c r="A806" s="43">
        <v>45289</v>
      </c>
      <c r="B806" t="s">
        <v>942</v>
      </c>
      <c r="C806">
        <v>30</v>
      </c>
      <c r="D806">
        <v>42.5</v>
      </c>
      <c r="E806">
        <v>11.914300000000001</v>
      </c>
      <c r="F806">
        <v>0</v>
      </c>
      <c r="G806">
        <v>12.5</v>
      </c>
      <c r="H806">
        <v>34113440</v>
      </c>
    </row>
    <row r="807" spans="1:8">
      <c r="A807" s="43">
        <v>45289</v>
      </c>
      <c r="B807" t="s">
        <v>943</v>
      </c>
      <c r="C807">
        <v>60</v>
      </c>
      <c r="D807">
        <v>60</v>
      </c>
      <c r="E807">
        <v>9.6385000000000005</v>
      </c>
      <c r="F807">
        <v>0.5</v>
      </c>
      <c r="G807">
        <v>13.3</v>
      </c>
      <c r="H807">
        <v>1330000</v>
      </c>
    </row>
    <row r="808" spans="1:8">
      <c r="A808" s="43">
        <v>45289</v>
      </c>
      <c r="B808" t="s">
        <v>944</v>
      </c>
      <c r="C808">
        <v>10.5</v>
      </c>
      <c r="D808">
        <v>15</v>
      </c>
      <c r="E808">
        <v>139.1465</v>
      </c>
      <c r="F808">
        <v>2</v>
      </c>
      <c r="G808">
        <v>162.97999999999999</v>
      </c>
      <c r="H808">
        <v>116577023</v>
      </c>
    </row>
    <row r="809" spans="1:8">
      <c r="A809" s="43">
        <v>45289</v>
      </c>
      <c r="B809" t="s">
        <v>945</v>
      </c>
      <c r="C809">
        <v>10</v>
      </c>
      <c r="D809">
        <v>15</v>
      </c>
      <c r="E809">
        <v>427.63490000000002</v>
      </c>
      <c r="F809">
        <v>2</v>
      </c>
      <c r="G809">
        <v>421.94</v>
      </c>
      <c r="H809">
        <v>129859769</v>
      </c>
    </row>
    <row r="810" spans="1:8">
      <c r="A810" s="43">
        <v>45289</v>
      </c>
      <c r="B810" t="s">
        <v>946</v>
      </c>
      <c r="C810">
        <v>60</v>
      </c>
      <c r="D810">
        <v>60</v>
      </c>
      <c r="E810">
        <v>18.980699999999999</v>
      </c>
      <c r="F810">
        <v>0</v>
      </c>
      <c r="G810">
        <v>21.09</v>
      </c>
      <c r="H810">
        <v>13831621</v>
      </c>
    </row>
    <row r="811" spans="1:8">
      <c r="A811" s="43">
        <v>45289</v>
      </c>
      <c r="B811" t="s">
        <v>947</v>
      </c>
      <c r="C811">
        <v>22.5</v>
      </c>
      <c r="D811">
        <v>27.5</v>
      </c>
      <c r="E811">
        <v>20.7395</v>
      </c>
      <c r="F811">
        <v>0</v>
      </c>
      <c r="G811">
        <v>19.59</v>
      </c>
      <c r="H811">
        <v>10220554</v>
      </c>
    </row>
    <row r="812" spans="1:8">
      <c r="A812" s="43">
        <v>45289</v>
      </c>
      <c r="B812" t="s">
        <v>948</v>
      </c>
      <c r="C812">
        <v>32</v>
      </c>
      <c r="D812">
        <v>42.5</v>
      </c>
      <c r="E812">
        <v>1.4588000000000001</v>
      </c>
      <c r="F812">
        <v>0.5</v>
      </c>
      <c r="G812">
        <v>1.41</v>
      </c>
      <c r="H812">
        <v>3238487971</v>
      </c>
    </row>
    <row r="813" spans="1:8">
      <c r="A813" s="43">
        <v>45289</v>
      </c>
      <c r="B813" t="s">
        <v>949</v>
      </c>
      <c r="C813">
        <v>21.5</v>
      </c>
      <c r="D813">
        <v>27.5</v>
      </c>
      <c r="E813">
        <v>159.8288</v>
      </c>
      <c r="F813">
        <v>0</v>
      </c>
      <c r="G813">
        <v>169.01</v>
      </c>
      <c r="H813">
        <v>15653462</v>
      </c>
    </row>
    <row r="814" spans="1:8">
      <c r="A814" s="43">
        <v>45289</v>
      </c>
      <c r="B814" t="s">
        <v>950</v>
      </c>
      <c r="C814">
        <v>25.5</v>
      </c>
      <c r="D814">
        <v>32.5</v>
      </c>
      <c r="E814">
        <v>61.164099999999998</v>
      </c>
      <c r="F814">
        <v>0</v>
      </c>
      <c r="G814">
        <v>55.25</v>
      </c>
      <c r="H814">
        <v>1870000</v>
      </c>
    </row>
    <row r="815" spans="1:8">
      <c r="A815" s="43">
        <v>45289</v>
      </c>
      <c r="B815" t="s">
        <v>951</v>
      </c>
      <c r="C815">
        <v>19.5</v>
      </c>
      <c r="D815">
        <v>22.5</v>
      </c>
      <c r="E815">
        <v>84.274699999999996</v>
      </c>
      <c r="F815">
        <v>0</v>
      </c>
      <c r="G815">
        <v>82.99</v>
      </c>
      <c r="H815">
        <v>63693456</v>
      </c>
    </row>
    <row r="816" spans="1:8">
      <c r="A816" s="43">
        <v>45289</v>
      </c>
      <c r="B816" t="s">
        <v>952</v>
      </c>
      <c r="C816">
        <v>25</v>
      </c>
      <c r="D816">
        <v>32.5</v>
      </c>
      <c r="E816">
        <v>111.36020000000001</v>
      </c>
      <c r="F816">
        <v>0</v>
      </c>
      <c r="G816">
        <v>120.99</v>
      </c>
      <c r="H816">
        <v>14852023</v>
      </c>
    </row>
    <row r="817" spans="1:8">
      <c r="A817" s="43">
        <v>45289</v>
      </c>
      <c r="B817" t="s">
        <v>953</v>
      </c>
      <c r="C817">
        <v>60</v>
      </c>
      <c r="D817">
        <v>60</v>
      </c>
      <c r="E817">
        <v>17.036799999999999</v>
      </c>
      <c r="F817">
        <v>0</v>
      </c>
      <c r="G817">
        <v>19.05</v>
      </c>
      <c r="H817">
        <v>1200000</v>
      </c>
    </row>
    <row r="818" spans="1:8">
      <c r="A818" s="43">
        <v>45289</v>
      </c>
      <c r="B818" t="s">
        <v>954</v>
      </c>
      <c r="C818">
        <v>26</v>
      </c>
      <c r="D818">
        <v>32.5</v>
      </c>
      <c r="E818">
        <v>6.8030999999999997</v>
      </c>
      <c r="F818">
        <v>0.5</v>
      </c>
      <c r="G818">
        <v>7.4</v>
      </c>
      <c r="H818">
        <v>277920000</v>
      </c>
    </row>
    <row r="819" spans="1:8">
      <c r="A819" s="43">
        <v>45289</v>
      </c>
      <c r="B819" t="s">
        <v>955</v>
      </c>
      <c r="C819">
        <v>60</v>
      </c>
      <c r="D819">
        <v>60</v>
      </c>
      <c r="E819">
        <v>0</v>
      </c>
      <c r="F819">
        <v>0</v>
      </c>
      <c r="G819">
        <v>74</v>
      </c>
      <c r="H819">
        <v>875000</v>
      </c>
    </row>
    <row r="820" spans="1:8">
      <c r="A820" s="43">
        <v>45289</v>
      </c>
      <c r="B820" t="s">
        <v>956</v>
      </c>
      <c r="C820">
        <v>15.5</v>
      </c>
      <c r="D820">
        <v>22.5</v>
      </c>
      <c r="E820">
        <v>19.263100000000001</v>
      </c>
      <c r="F820">
        <v>2</v>
      </c>
      <c r="G820">
        <v>19.25</v>
      </c>
      <c r="H820">
        <v>193235890</v>
      </c>
    </row>
    <row r="821" spans="1:8">
      <c r="A821" s="43">
        <v>45289</v>
      </c>
      <c r="B821" t="s">
        <v>957</v>
      </c>
      <c r="C821">
        <v>31.5</v>
      </c>
      <c r="D821">
        <v>42.5</v>
      </c>
      <c r="E821">
        <v>8.3360000000000003</v>
      </c>
      <c r="F821">
        <v>0.5</v>
      </c>
      <c r="G821">
        <v>8.17</v>
      </c>
      <c r="H821">
        <v>242704866</v>
      </c>
    </row>
    <row r="822" spans="1:8">
      <c r="A822" s="43">
        <v>45289</v>
      </c>
      <c r="B822" t="s">
        <v>958</v>
      </c>
      <c r="C822">
        <v>23</v>
      </c>
      <c r="D822">
        <v>27.5</v>
      </c>
      <c r="E822">
        <v>22.3841</v>
      </c>
      <c r="F822">
        <v>0</v>
      </c>
      <c r="G822">
        <v>27.35</v>
      </c>
      <c r="H822">
        <v>9233866</v>
      </c>
    </row>
    <row r="823" spans="1:8">
      <c r="A823" s="43">
        <v>45289</v>
      </c>
      <c r="B823" t="s">
        <v>959</v>
      </c>
      <c r="C823">
        <v>60</v>
      </c>
      <c r="D823">
        <v>60</v>
      </c>
      <c r="E823">
        <v>1.6687000000000001</v>
      </c>
      <c r="F823">
        <v>0</v>
      </c>
      <c r="G823">
        <v>1.64</v>
      </c>
      <c r="H823">
        <v>23840000</v>
      </c>
    </row>
    <row r="824" spans="1:8">
      <c r="A824" s="43">
        <v>45289</v>
      </c>
      <c r="B824" t="s">
        <v>960</v>
      </c>
      <c r="C824">
        <v>28.5</v>
      </c>
      <c r="D824">
        <v>32.5</v>
      </c>
      <c r="E824">
        <v>10.651300000000001</v>
      </c>
      <c r="F824">
        <v>0</v>
      </c>
      <c r="G824">
        <v>7.59</v>
      </c>
      <c r="H824">
        <v>8450000</v>
      </c>
    </row>
    <row r="825" spans="1:8">
      <c r="A825" s="43">
        <v>45289</v>
      </c>
      <c r="B825" t="s">
        <v>961</v>
      </c>
      <c r="C825">
        <v>20</v>
      </c>
      <c r="D825">
        <v>27.5</v>
      </c>
      <c r="E825">
        <v>12.375299999999999</v>
      </c>
      <c r="F825">
        <v>0</v>
      </c>
      <c r="G825">
        <v>13.35</v>
      </c>
      <c r="H825">
        <v>39947203</v>
      </c>
    </row>
    <row r="826" spans="1:8">
      <c r="A826" s="43">
        <v>45289</v>
      </c>
      <c r="B826" t="s">
        <v>962</v>
      </c>
      <c r="C826">
        <v>29.5</v>
      </c>
      <c r="D826">
        <v>32.5</v>
      </c>
      <c r="E826">
        <v>5.8663999999999996</v>
      </c>
      <c r="F826">
        <v>0</v>
      </c>
      <c r="G826">
        <v>6.2</v>
      </c>
      <c r="H826">
        <v>68131115</v>
      </c>
    </row>
    <row r="827" spans="1:8">
      <c r="A827" s="43">
        <v>45289</v>
      </c>
      <c r="B827" t="s">
        <v>963</v>
      </c>
      <c r="C827">
        <v>27.5</v>
      </c>
      <c r="D827">
        <v>32.5</v>
      </c>
      <c r="E827">
        <v>53.914000000000001</v>
      </c>
      <c r="F827">
        <v>0</v>
      </c>
      <c r="G827">
        <v>54.49</v>
      </c>
      <c r="H827">
        <v>4000000</v>
      </c>
    </row>
    <row r="828" spans="1:8">
      <c r="A828" s="43">
        <v>45289</v>
      </c>
      <c r="B828" t="s">
        <v>964</v>
      </c>
      <c r="C828">
        <v>19</v>
      </c>
      <c r="D828">
        <v>22.5</v>
      </c>
      <c r="E828">
        <v>112.8865</v>
      </c>
      <c r="F828">
        <v>0</v>
      </c>
      <c r="G828">
        <v>107.64</v>
      </c>
      <c r="H828">
        <v>336900981</v>
      </c>
    </row>
    <row r="829" spans="1:8">
      <c r="A829" s="43">
        <v>45289</v>
      </c>
      <c r="B829" t="s">
        <v>965</v>
      </c>
      <c r="C829">
        <v>26.5</v>
      </c>
      <c r="D829">
        <v>32.5</v>
      </c>
      <c r="E829">
        <v>75.379199999999997</v>
      </c>
      <c r="F829">
        <v>0</v>
      </c>
      <c r="G829">
        <v>92.83</v>
      </c>
      <c r="H829">
        <v>2964803</v>
      </c>
    </row>
    <row r="830" spans="1:8">
      <c r="A830" s="43">
        <v>45289</v>
      </c>
      <c r="B830" t="s">
        <v>966</v>
      </c>
      <c r="C830">
        <v>36</v>
      </c>
      <c r="D830">
        <v>42.5</v>
      </c>
      <c r="E830">
        <v>10.8912</v>
      </c>
      <c r="F830">
        <v>0</v>
      </c>
      <c r="G830">
        <v>12.48</v>
      </c>
      <c r="H830">
        <v>8914309</v>
      </c>
    </row>
    <row r="831" spans="1:8">
      <c r="A831" s="43">
        <v>45289</v>
      </c>
      <c r="B831" t="s">
        <v>967</v>
      </c>
      <c r="C831">
        <v>11</v>
      </c>
      <c r="D831">
        <v>15</v>
      </c>
      <c r="E831">
        <v>137.13470000000001</v>
      </c>
      <c r="F831">
        <v>2</v>
      </c>
      <c r="G831">
        <v>172.55</v>
      </c>
      <c r="H831">
        <v>414771002</v>
      </c>
    </row>
    <row r="832" spans="1:8">
      <c r="A832" s="43">
        <v>45289</v>
      </c>
      <c r="B832" t="s">
        <v>968</v>
      </c>
      <c r="C832">
        <v>18</v>
      </c>
      <c r="D832">
        <v>22.5</v>
      </c>
      <c r="E832">
        <v>1064.9267</v>
      </c>
      <c r="F832">
        <v>0</v>
      </c>
      <c r="G832">
        <v>1199.92</v>
      </c>
      <c r="H832">
        <v>13794516</v>
      </c>
    </row>
    <row r="833" spans="1:8">
      <c r="A833" s="43">
        <v>45289</v>
      </c>
      <c r="B833" t="s">
        <v>969</v>
      </c>
      <c r="C833">
        <v>25.5</v>
      </c>
      <c r="D833">
        <v>32.5</v>
      </c>
      <c r="E833">
        <v>13.3599</v>
      </c>
      <c r="F833">
        <v>0</v>
      </c>
      <c r="G833">
        <v>13.9</v>
      </c>
      <c r="H833">
        <v>44379829</v>
      </c>
    </row>
    <row r="834" spans="1:8">
      <c r="A834" s="43">
        <v>45289</v>
      </c>
      <c r="B834" t="s">
        <v>970</v>
      </c>
      <c r="C834">
        <v>60</v>
      </c>
      <c r="D834">
        <v>60</v>
      </c>
      <c r="E834">
        <v>16.436699999999998</v>
      </c>
      <c r="F834">
        <v>0</v>
      </c>
      <c r="G834">
        <v>17.79</v>
      </c>
      <c r="H834">
        <v>1893691</v>
      </c>
    </row>
    <row r="835" spans="1:8">
      <c r="A835" s="43">
        <v>45289</v>
      </c>
      <c r="B835" t="s">
        <v>971</v>
      </c>
      <c r="C835">
        <v>60</v>
      </c>
      <c r="D835">
        <v>60</v>
      </c>
      <c r="E835">
        <v>19.539899999999999</v>
      </c>
      <c r="F835">
        <v>0</v>
      </c>
      <c r="G835">
        <v>18.510000000000002</v>
      </c>
      <c r="H835">
        <v>5680902</v>
      </c>
    </row>
    <row r="836" spans="1:8">
      <c r="A836" s="43">
        <v>45289</v>
      </c>
      <c r="B836" t="s">
        <v>972</v>
      </c>
      <c r="C836">
        <v>22</v>
      </c>
      <c r="D836">
        <v>27.5</v>
      </c>
      <c r="E836">
        <v>13.3108</v>
      </c>
      <c r="F836">
        <v>0.5</v>
      </c>
      <c r="G836">
        <v>14.23</v>
      </c>
      <c r="H836">
        <v>241951623</v>
      </c>
    </row>
    <row r="837" spans="1:8">
      <c r="A837" s="43">
        <v>45289</v>
      </c>
      <c r="B837" t="s">
        <v>973</v>
      </c>
      <c r="C837">
        <v>60</v>
      </c>
      <c r="D837">
        <v>60</v>
      </c>
      <c r="E837">
        <v>5.7602000000000002</v>
      </c>
      <c r="F837">
        <v>0</v>
      </c>
      <c r="G837">
        <v>10.25</v>
      </c>
      <c r="H837">
        <v>14621042</v>
      </c>
    </row>
    <row r="838" spans="1:8">
      <c r="A838" s="43">
        <v>45289</v>
      </c>
      <c r="B838" t="s">
        <v>974</v>
      </c>
      <c r="C838">
        <v>26.5</v>
      </c>
      <c r="D838">
        <v>32.5</v>
      </c>
      <c r="E838">
        <v>42.212800000000001</v>
      </c>
      <c r="F838">
        <v>0</v>
      </c>
      <c r="G838">
        <v>60.32</v>
      </c>
      <c r="H838">
        <v>41183500</v>
      </c>
    </row>
    <row r="839" spans="1:8">
      <c r="A839" s="43">
        <v>45289</v>
      </c>
      <c r="B839" t="s">
        <v>975</v>
      </c>
      <c r="C839">
        <v>27.5</v>
      </c>
      <c r="D839">
        <v>32.5</v>
      </c>
      <c r="E839">
        <v>4.3798000000000004</v>
      </c>
      <c r="F839">
        <v>0.5</v>
      </c>
      <c r="G839">
        <v>4.92</v>
      </c>
      <c r="H839">
        <v>1648034271</v>
      </c>
    </row>
    <row r="840" spans="1:8">
      <c r="A840" s="43">
        <v>45289</v>
      </c>
      <c r="B840" t="s">
        <v>976</v>
      </c>
      <c r="C840">
        <v>44</v>
      </c>
      <c r="D840">
        <v>60</v>
      </c>
      <c r="E840">
        <v>11.4023</v>
      </c>
      <c r="F840">
        <v>0</v>
      </c>
      <c r="G840">
        <v>12.6</v>
      </c>
      <c r="H840">
        <v>2276550</v>
      </c>
    </row>
    <row r="841" spans="1:8">
      <c r="A841" s="43">
        <v>45289</v>
      </c>
      <c r="B841" t="s">
        <v>977</v>
      </c>
      <c r="C841">
        <v>22</v>
      </c>
      <c r="D841">
        <v>27.5</v>
      </c>
      <c r="E841">
        <v>30.416599999999999</v>
      </c>
      <c r="F841">
        <v>0</v>
      </c>
      <c r="G841">
        <v>35.92</v>
      </c>
      <c r="H841">
        <v>40837500</v>
      </c>
    </row>
    <row r="842" spans="1:8">
      <c r="A842" s="43">
        <v>45289</v>
      </c>
      <c r="B842" t="s">
        <v>978</v>
      </c>
      <c r="C842">
        <v>24.5</v>
      </c>
      <c r="D842">
        <v>27.5</v>
      </c>
      <c r="E842">
        <v>173.0882</v>
      </c>
      <c r="F842">
        <v>0</v>
      </c>
      <c r="G842">
        <v>195.97</v>
      </c>
      <c r="H842">
        <v>3150000</v>
      </c>
    </row>
    <row r="843" spans="1:8">
      <c r="A843" s="43">
        <v>45289</v>
      </c>
      <c r="B843" t="s">
        <v>979</v>
      </c>
      <c r="C843">
        <v>60</v>
      </c>
      <c r="D843">
        <v>60</v>
      </c>
      <c r="E843">
        <v>58.207900000000002</v>
      </c>
      <c r="F843">
        <v>0</v>
      </c>
      <c r="G843">
        <v>59.66</v>
      </c>
      <c r="H843">
        <v>351556</v>
      </c>
    </row>
    <row r="844" spans="1:8">
      <c r="A844" s="43">
        <v>45289</v>
      </c>
      <c r="B844" t="s">
        <v>980</v>
      </c>
      <c r="C844">
        <v>11</v>
      </c>
      <c r="D844">
        <v>22.5</v>
      </c>
      <c r="E844">
        <v>24.752500000000001</v>
      </c>
      <c r="F844">
        <v>1</v>
      </c>
      <c r="G844">
        <v>22.6</v>
      </c>
      <c r="H844">
        <v>52509325</v>
      </c>
    </row>
    <row r="845" spans="1:8">
      <c r="A845" s="43">
        <v>45289</v>
      </c>
      <c r="B845" t="s">
        <v>981</v>
      </c>
      <c r="C845">
        <v>17</v>
      </c>
      <c r="D845">
        <v>22.5</v>
      </c>
      <c r="E845">
        <v>295.66149999999999</v>
      </c>
      <c r="F845">
        <v>2</v>
      </c>
      <c r="G845">
        <v>558.36</v>
      </c>
      <c r="H845">
        <v>21804348</v>
      </c>
    </row>
    <row r="846" spans="1:8">
      <c r="A846" s="43">
        <v>45289</v>
      </c>
      <c r="B846" t="s">
        <v>982</v>
      </c>
      <c r="C846">
        <v>25</v>
      </c>
      <c r="D846">
        <v>32.5</v>
      </c>
      <c r="E846">
        <v>15.917199999999999</v>
      </c>
      <c r="F846">
        <v>0</v>
      </c>
      <c r="G846">
        <v>17.329999999999998</v>
      </c>
      <c r="H846">
        <v>13651381</v>
      </c>
    </row>
    <row r="847" spans="1:8">
      <c r="A847" s="43">
        <v>45289</v>
      </c>
      <c r="B847" t="s">
        <v>983</v>
      </c>
      <c r="C847">
        <v>60</v>
      </c>
      <c r="D847">
        <v>60</v>
      </c>
      <c r="E847">
        <v>76.0137</v>
      </c>
      <c r="F847">
        <v>0</v>
      </c>
      <c r="G847">
        <v>76</v>
      </c>
      <c r="H847">
        <v>5885315</v>
      </c>
    </row>
    <row r="848" spans="1:8">
      <c r="A848" s="43">
        <v>45289</v>
      </c>
      <c r="B848" t="s">
        <v>984</v>
      </c>
      <c r="C848">
        <v>60</v>
      </c>
      <c r="D848">
        <v>60</v>
      </c>
      <c r="E848">
        <v>14.837199999999999</v>
      </c>
      <c r="F848">
        <v>0</v>
      </c>
      <c r="G848">
        <v>16</v>
      </c>
      <c r="H848">
        <v>1212370</v>
      </c>
    </row>
    <row r="849" spans="1:8">
      <c r="A849" s="43">
        <v>45289</v>
      </c>
      <c r="B849" t="s">
        <v>985</v>
      </c>
      <c r="C849">
        <v>60</v>
      </c>
      <c r="D849">
        <v>60</v>
      </c>
      <c r="E849">
        <v>13.9184</v>
      </c>
      <c r="F849">
        <v>0</v>
      </c>
      <c r="G849">
        <v>14.11</v>
      </c>
      <c r="H849">
        <v>21902473</v>
      </c>
    </row>
    <row r="850" spans="1:8">
      <c r="A850" s="43">
        <v>45289</v>
      </c>
      <c r="B850" t="s">
        <v>986</v>
      </c>
      <c r="C850">
        <v>60</v>
      </c>
      <c r="D850">
        <v>60</v>
      </c>
      <c r="E850">
        <v>6.9669999999999996</v>
      </c>
      <c r="F850">
        <v>0</v>
      </c>
      <c r="G850">
        <v>7.05</v>
      </c>
      <c r="H850">
        <v>22754297</v>
      </c>
    </row>
    <row r="851" spans="1:8">
      <c r="A851" s="43">
        <v>45289</v>
      </c>
      <c r="B851" t="s">
        <v>987</v>
      </c>
      <c r="C851">
        <v>60</v>
      </c>
      <c r="D851">
        <v>60</v>
      </c>
      <c r="E851">
        <v>4.8673000000000002</v>
      </c>
      <c r="F851">
        <v>0</v>
      </c>
      <c r="G851">
        <v>4.8600000000000003</v>
      </c>
      <c r="H851">
        <v>15430067</v>
      </c>
    </row>
    <row r="852" spans="1:8">
      <c r="A852" s="43">
        <v>45289</v>
      </c>
      <c r="B852" t="s">
        <v>988</v>
      </c>
      <c r="C852">
        <v>60</v>
      </c>
      <c r="D852">
        <v>60</v>
      </c>
      <c r="E852">
        <v>3.7679999999999998</v>
      </c>
      <c r="F852">
        <v>0</v>
      </c>
      <c r="G852">
        <v>3.75</v>
      </c>
      <c r="H852">
        <v>14950000</v>
      </c>
    </row>
    <row r="853" spans="1:8">
      <c r="A853" s="43">
        <v>45289</v>
      </c>
      <c r="B853" t="s">
        <v>989</v>
      </c>
      <c r="C853">
        <v>23.5</v>
      </c>
      <c r="D853">
        <v>27.5</v>
      </c>
      <c r="E853">
        <v>121.31789999999999</v>
      </c>
      <c r="F853">
        <v>0</v>
      </c>
      <c r="G853">
        <v>136.07</v>
      </c>
      <c r="H853">
        <v>20070662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dimension ref="A1:K35"/>
  <sheetViews>
    <sheetView topLeftCell="D1" workbookViewId="0">
      <selection activeCell="G4" sqref="G4"/>
    </sheetView>
  </sheetViews>
  <sheetFormatPr defaultRowHeight="15"/>
  <cols>
    <col min="1" max="2" width="11.140625" bestFit="1" customWidth="1"/>
    <col min="3" max="3" width="36.140625" bestFit="1" customWidth="1"/>
    <col min="4" max="4" width="61.85546875" bestFit="1" customWidth="1"/>
    <col min="5" max="5" width="14.28515625" bestFit="1" customWidth="1"/>
    <col min="6" max="6" width="47.7109375" bestFit="1" customWidth="1"/>
    <col min="7" max="7" width="19" bestFit="1" customWidth="1"/>
    <col min="8" max="9" width="11.140625" bestFit="1" customWidth="1"/>
    <col min="10" max="11" width="12.140625" bestFit="1" customWidth="1"/>
  </cols>
  <sheetData>
    <row r="1" spans="1:11">
      <c r="A1" t="s">
        <v>990</v>
      </c>
      <c r="B1" t="s">
        <v>991</v>
      </c>
      <c r="C1" t="s">
        <v>992</v>
      </c>
      <c r="D1" t="s">
        <v>993</v>
      </c>
      <c r="E1" t="s">
        <v>994</v>
      </c>
      <c r="F1" t="s">
        <v>995</v>
      </c>
      <c r="G1" t="s">
        <v>996</v>
      </c>
      <c r="H1" t="s">
        <v>997</v>
      </c>
      <c r="I1" t="s">
        <v>998</v>
      </c>
      <c r="J1" t="s">
        <v>999</v>
      </c>
      <c r="K1" t="s">
        <v>1000</v>
      </c>
    </row>
    <row r="2" spans="1:11" hidden="1">
      <c r="A2" t="s">
        <v>1001</v>
      </c>
      <c r="B2" t="s">
        <v>1002</v>
      </c>
      <c r="C2" t="s">
        <v>87</v>
      </c>
      <c r="D2" t="s">
        <v>1003</v>
      </c>
      <c r="E2" t="s">
        <v>1004</v>
      </c>
      <c r="F2" t="s">
        <v>1003</v>
      </c>
      <c r="G2" t="s">
        <v>1005</v>
      </c>
      <c r="H2" t="s">
        <v>1006</v>
      </c>
      <c r="I2" t="s">
        <v>1007</v>
      </c>
      <c r="J2" s="43">
        <v>45292</v>
      </c>
      <c r="K2" s="44">
        <v>0.61359953703703707</v>
      </c>
    </row>
    <row r="3" spans="1:11" hidden="1">
      <c r="A3" t="s">
        <v>1008</v>
      </c>
      <c r="B3" t="s">
        <v>1009</v>
      </c>
      <c r="C3" t="s">
        <v>1010</v>
      </c>
      <c r="D3" t="s">
        <v>1011</v>
      </c>
      <c r="E3" t="s">
        <v>137</v>
      </c>
      <c r="F3" t="s">
        <v>1012</v>
      </c>
      <c r="G3" t="s">
        <v>1013</v>
      </c>
      <c r="H3" t="s">
        <v>1014</v>
      </c>
      <c r="I3" t="s">
        <v>1013</v>
      </c>
      <c r="J3" s="43"/>
      <c r="K3" s="44"/>
    </row>
    <row r="4" spans="1:11">
      <c r="A4" t="s">
        <v>1008</v>
      </c>
      <c r="B4" t="s">
        <v>1015</v>
      </c>
      <c r="C4" t="s">
        <v>1016</v>
      </c>
      <c r="D4" t="s">
        <v>1017</v>
      </c>
      <c r="E4" t="s">
        <v>134</v>
      </c>
      <c r="F4" t="s">
        <v>1018</v>
      </c>
      <c r="G4" t="s">
        <v>1019</v>
      </c>
      <c r="H4" t="s">
        <v>1014</v>
      </c>
      <c r="I4" t="s">
        <v>1019</v>
      </c>
      <c r="J4" s="43"/>
      <c r="K4" s="44"/>
    </row>
    <row r="5" spans="1:11" hidden="1">
      <c r="A5" t="s">
        <v>1020</v>
      </c>
      <c r="B5" t="s">
        <v>1009</v>
      </c>
      <c r="C5" t="s">
        <v>1010</v>
      </c>
      <c r="D5" t="s">
        <v>1011</v>
      </c>
      <c r="E5" t="s">
        <v>933</v>
      </c>
      <c r="F5" t="s">
        <v>1021</v>
      </c>
      <c r="G5" t="s">
        <v>1022</v>
      </c>
      <c r="H5" t="s">
        <v>1014</v>
      </c>
      <c r="I5" t="s">
        <v>1022</v>
      </c>
      <c r="J5" s="43"/>
      <c r="K5" s="44"/>
    </row>
    <row r="6" spans="1:11" hidden="1">
      <c r="A6" t="s">
        <v>1020</v>
      </c>
      <c r="B6" t="s">
        <v>1009</v>
      </c>
      <c r="C6" t="s">
        <v>1010</v>
      </c>
      <c r="D6" t="s">
        <v>1011</v>
      </c>
      <c r="E6" t="s">
        <v>395</v>
      </c>
      <c r="F6" t="s">
        <v>1023</v>
      </c>
      <c r="G6" t="s">
        <v>1024</v>
      </c>
      <c r="H6" t="s">
        <v>1014</v>
      </c>
      <c r="I6" t="s">
        <v>1024</v>
      </c>
      <c r="J6" s="43"/>
      <c r="K6" s="44"/>
    </row>
    <row r="7" spans="1:11" hidden="1">
      <c r="A7" t="s">
        <v>1020</v>
      </c>
      <c r="B7" t="s">
        <v>1009</v>
      </c>
      <c r="C7" t="s">
        <v>1010</v>
      </c>
      <c r="D7" t="s">
        <v>1011</v>
      </c>
      <c r="E7" t="s">
        <v>975</v>
      </c>
      <c r="F7" t="s">
        <v>1025</v>
      </c>
      <c r="G7" t="s">
        <v>1026</v>
      </c>
      <c r="H7" t="s">
        <v>1014</v>
      </c>
      <c r="I7" t="s">
        <v>1026</v>
      </c>
      <c r="J7" s="43"/>
      <c r="K7" s="44"/>
    </row>
    <row r="8" spans="1:11" hidden="1">
      <c r="A8" t="s">
        <v>1020</v>
      </c>
      <c r="B8" t="s">
        <v>1009</v>
      </c>
      <c r="C8" t="s">
        <v>1010</v>
      </c>
      <c r="D8" t="s">
        <v>1011</v>
      </c>
      <c r="E8" t="s">
        <v>216</v>
      </c>
      <c r="F8" t="s">
        <v>1027</v>
      </c>
      <c r="G8" t="s">
        <v>1028</v>
      </c>
      <c r="H8" t="s">
        <v>1014</v>
      </c>
      <c r="I8" t="s">
        <v>1028</v>
      </c>
      <c r="J8" s="43"/>
      <c r="K8" s="44"/>
    </row>
    <row r="9" spans="1:11" hidden="1">
      <c r="A9" t="s">
        <v>1020</v>
      </c>
      <c r="B9" t="s">
        <v>1009</v>
      </c>
      <c r="C9" t="s">
        <v>1010</v>
      </c>
      <c r="D9" t="s">
        <v>1011</v>
      </c>
      <c r="E9" t="s">
        <v>420</v>
      </c>
      <c r="F9" t="s">
        <v>1029</v>
      </c>
      <c r="G9" t="s">
        <v>1030</v>
      </c>
      <c r="H9" t="s">
        <v>1014</v>
      </c>
      <c r="I9" t="s">
        <v>1030</v>
      </c>
      <c r="J9" s="43"/>
      <c r="K9" s="44"/>
    </row>
    <row r="10" spans="1:11" hidden="1">
      <c r="A10" t="s">
        <v>1020</v>
      </c>
      <c r="B10" t="s">
        <v>1009</v>
      </c>
      <c r="C10" t="s">
        <v>1010</v>
      </c>
      <c r="D10" t="s">
        <v>1011</v>
      </c>
      <c r="E10" t="s">
        <v>129</v>
      </c>
      <c r="F10" t="s">
        <v>1031</v>
      </c>
      <c r="G10" t="s">
        <v>1032</v>
      </c>
      <c r="H10" t="s">
        <v>1014</v>
      </c>
      <c r="I10" t="s">
        <v>1032</v>
      </c>
      <c r="J10" s="43"/>
      <c r="K10" s="44"/>
    </row>
    <row r="11" spans="1:11" hidden="1">
      <c r="A11" t="s">
        <v>1020</v>
      </c>
      <c r="B11" t="s">
        <v>1009</v>
      </c>
      <c r="C11" t="s">
        <v>1010</v>
      </c>
      <c r="D11" t="s">
        <v>1011</v>
      </c>
      <c r="E11" t="s">
        <v>863</v>
      </c>
      <c r="F11" t="s">
        <v>1033</v>
      </c>
      <c r="G11" t="s">
        <v>1034</v>
      </c>
      <c r="H11" t="s">
        <v>1014</v>
      </c>
      <c r="I11" t="s">
        <v>1034</v>
      </c>
      <c r="J11" s="43"/>
      <c r="K11" s="44"/>
    </row>
    <row r="12" spans="1:11" hidden="1">
      <c r="A12" t="s">
        <v>1020</v>
      </c>
      <c r="B12" t="s">
        <v>1009</v>
      </c>
      <c r="C12" t="s">
        <v>1010</v>
      </c>
      <c r="D12" t="s">
        <v>1011</v>
      </c>
      <c r="E12" t="s">
        <v>266</v>
      </c>
      <c r="F12" t="s">
        <v>1035</v>
      </c>
      <c r="G12" t="s">
        <v>1036</v>
      </c>
      <c r="H12" t="s">
        <v>1014</v>
      </c>
      <c r="I12" t="s">
        <v>1036</v>
      </c>
      <c r="J12" s="43"/>
      <c r="K12" s="44"/>
    </row>
    <row r="13" spans="1:11" hidden="1">
      <c r="A13" t="s">
        <v>1020</v>
      </c>
      <c r="B13" t="s">
        <v>1009</v>
      </c>
      <c r="C13" t="s">
        <v>1010</v>
      </c>
      <c r="D13" t="s">
        <v>1011</v>
      </c>
      <c r="E13" t="s">
        <v>379</v>
      </c>
      <c r="F13" t="s">
        <v>1037</v>
      </c>
      <c r="G13" t="s">
        <v>1038</v>
      </c>
      <c r="H13" t="s">
        <v>1014</v>
      </c>
      <c r="I13" t="s">
        <v>1038</v>
      </c>
      <c r="J13" s="43"/>
      <c r="K13" s="44"/>
    </row>
    <row r="14" spans="1:11" hidden="1">
      <c r="A14" t="s">
        <v>1020</v>
      </c>
      <c r="B14" t="s">
        <v>1009</v>
      </c>
      <c r="C14" t="s">
        <v>1010</v>
      </c>
      <c r="D14" t="s">
        <v>1011</v>
      </c>
      <c r="E14" t="s">
        <v>855</v>
      </c>
      <c r="F14" t="s">
        <v>1039</v>
      </c>
      <c r="G14" t="s">
        <v>1040</v>
      </c>
      <c r="H14" t="s">
        <v>1014</v>
      </c>
      <c r="I14" t="s">
        <v>1040</v>
      </c>
      <c r="J14" s="43"/>
      <c r="K14" s="44"/>
    </row>
    <row r="15" spans="1:11" hidden="1">
      <c r="A15" t="s">
        <v>1020</v>
      </c>
      <c r="B15" t="s">
        <v>1009</v>
      </c>
      <c r="C15" t="s">
        <v>1010</v>
      </c>
      <c r="D15" t="s">
        <v>1011</v>
      </c>
      <c r="E15" t="s">
        <v>279</v>
      </c>
      <c r="F15" t="s">
        <v>1041</v>
      </c>
      <c r="G15" t="s">
        <v>1040</v>
      </c>
      <c r="H15" t="s">
        <v>1014</v>
      </c>
      <c r="I15" t="s">
        <v>1040</v>
      </c>
      <c r="J15" s="43"/>
      <c r="K15" s="44"/>
    </row>
    <row r="16" spans="1:11" hidden="1">
      <c r="A16" t="s">
        <v>1020</v>
      </c>
      <c r="B16" t="s">
        <v>1009</v>
      </c>
      <c r="C16" t="s">
        <v>1010</v>
      </c>
      <c r="D16" t="s">
        <v>1011</v>
      </c>
      <c r="E16" t="s">
        <v>829</v>
      </c>
      <c r="F16" t="s">
        <v>1042</v>
      </c>
      <c r="G16" t="s">
        <v>1043</v>
      </c>
      <c r="H16" t="s">
        <v>1014</v>
      </c>
      <c r="I16" t="s">
        <v>1043</v>
      </c>
      <c r="J16" s="43"/>
      <c r="K16" s="44"/>
    </row>
    <row r="17" spans="1:11" hidden="1">
      <c r="A17" t="s">
        <v>1020</v>
      </c>
      <c r="B17" t="s">
        <v>1009</v>
      </c>
      <c r="C17" t="s">
        <v>1010</v>
      </c>
      <c r="D17" t="s">
        <v>1011</v>
      </c>
      <c r="E17" t="s">
        <v>280</v>
      </c>
      <c r="F17" t="s">
        <v>1044</v>
      </c>
      <c r="G17" t="s">
        <v>1045</v>
      </c>
      <c r="H17" t="s">
        <v>1014</v>
      </c>
      <c r="I17" t="s">
        <v>1045</v>
      </c>
      <c r="J17" s="43"/>
      <c r="K17" s="44"/>
    </row>
    <row r="18" spans="1:11" hidden="1">
      <c r="A18" t="s">
        <v>1020</v>
      </c>
      <c r="B18" t="s">
        <v>1009</v>
      </c>
      <c r="C18" t="s">
        <v>1010</v>
      </c>
      <c r="D18" t="s">
        <v>1011</v>
      </c>
      <c r="E18" t="s">
        <v>135</v>
      </c>
      <c r="F18" t="s">
        <v>1046</v>
      </c>
      <c r="G18" t="s">
        <v>1047</v>
      </c>
      <c r="H18" t="s">
        <v>1014</v>
      </c>
      <c r="I18" t="s">
        <v>1047</v>
      </c>
      <c r="J18" s="43"/>
      <c r="K18" s="44"/>
    </row>
    <row r="19" spans="1:11" hidden="1">
      <c r="A19" t="s">
        <v>1020</v>
      </c>
      <c r="B19" t="s">
        <v>1009</v>
      </c>
      <c r="C19" t="s">
        <v>1010</v>
      </c>
      <c r="D19" t="s">
        <v>1011</v>
      </c>
      <c r="E19" t="s">
        <v>137</v>
      </c>
      <c r="F19" t="s">
        <v>1012</v>
      </c>
      <c r="G19" t="s">
        <v>1048</v>
      </c>
      <c r="H19" t="s">
        <v>1014</v>
      </c>
      <c r="I19" t="s">
        <v>1048</v>
      </c>
      <c r="J19" s="43"/>
      <c r="K19" s="44"/>
    </row>
    <row r="20" spans="1:11" hidden="1">
      <c r="A20" t="s">
        <v>1020</v>
      </c>
      <c r="B20" t="s">
        <v>1009</v>
      </c>
      <c r="C20" t="s">
        <v>1010</v>
      </c>
      <c r="D20" t="s">
        <v>1011</v>
      </c>
      <c r="E20" t="s">
        <v>214</v>
      </c>
      <c r="F20" t="s">
        <v>1049</v>
      </c>
      <c r="G20" t="s">
        <v>1050</v>
      </c>
      <c r="H20" t="s">
        <v>1014</v>
      </c>
      <c r="I20" t="s">
        <v>1050</v>
      </c>
      <c r="J20" s="43"/>
      <c r="K20" s="44"/>
    </row>
    <row r="21" spans="1:11" hidden="1">
      <c r="A21" t="s">
        <v>1020</v>
      </c>
      <c r="B21" t="s">
        <v>1051</v>
      </c>
      <c r="C21" t="s">
        <v>1052</v>
      </c>
      <c r="D21" t="s">
        <v>1053</v>
      </c>
      <c r="E21" t="s">
        <v>972</v>
      </c>
      <c r="F21" t="s">
        <v>1054</v>
      </c>
      <c r="G21" t="s">
        <v>1055</v>
      </c>
      <c r="H21" t="s">
        <v>1014</v>
      </c>
      <c r="I21" t="s">
        <v>1055</v>
      </c>
      <c r="J21" s="43"/>
      <c r="K21" s="44"/>
    </row>
    <row r="22" spans="1:11" hidden="1">
      <c r="A22" t="s">
        <v>1020</v>
      </c>
      <c r="B22" t="s">
        <v>1051</v>
      </c>
      <c r="C22" t="s">
        <v>1052</v>
      </c>
      <c r="D22" t="s">
        <v>1053</v>
      </c>
      <c r="E22" t="s">
        <v>390</v>
      </c>
      <c r="F22" t="s">
        <v>1056</v>
      </c>
      <c r="G22" t="s">
        <v>1057</v>
      </c>
      <c r="H22" t="s">
        <v>1014</v>
      </c>
      <c r="I22" t="s">
        <v>1057</v>
      </c>
      <c r="J22" s="43"/>
      <c r="K22" s="44"/>
    </row>
    <row r="23" spans="1:11" hidden="1">
      <c r="A23" t="s">
        <v>1020</v>
      </c>
      <c r="B23" t="s">
        <v>1051</v>
      </c>
      <c r="C23" t="s">
        <v>1052</v>
      </c>
      <c r="D23" t="s">
        <v>1053</v>
      </c>
      <c r="E23" t="s">
        <v>128</v>
      </c>
      <c r="F23" t="s">
        <v>1058</v>
      </c>
      <c r="G23" t="s">
        <v>1059</v>
      </c>
      <c r="H23" t="s">
        <v>1014</v>
      </c>
      <c r="I23" t="s">
        <v>1059</v>
      </c>
      <c r="J23" s="43"/>
      <c r="K23" s="44"/>
    </row>
    <row r="24" spans="1:11" hidden="1">
      <c r="A24" t="s">
        <v>1020</v>
      </c>
      <c r="B24" t="s">
        <v>1051</v>
      </c>
      <c r="C24" t="s">
        <v>1052</v>
      </c>
      <c r="D24" t="s">
        <v>1053</v>
      </c>
      <c r="E24" t="s">
        <v>975</v>
      </c>
      <c r="F24" t="s">
        <v>1025</v>
      </c>
      <c r="G24" t="s">
        <v>1060</v>
      </c>
      <c r="H24" t="s">
        <v>1014</v>
      </c>
      <c r="I24" t="s">
        <v>1060</v>
      </c>
      <c r="J24" s="43"/>
      <c r="K24" s="44"/>
    </row>
    <row r="25" spans="1:11" hidden="1">
      <c r="A25" t="s">
        <v>1020</v>
      </c>
      <c r="B25" t="s">
        <v>1051</v>
      </c>
      <c r="C25" t="s">
        <v>1052</v>
      </c>
      <c r="D25" t="s">
        <v>1053</v>
      </c>
      <c r="E25" t="s">
        <v>368</v>
      </c>
      <c r="F25" t="s">
        <v>1061</v>
      </c>
      <c r="G25" t="s">
        <v>1062</v>
      </c>
      <c r="H25" t="s">
        <v>1014</v>
      </c>
      <c r="I25" t="s">
        <v>1062</v>
      </c>
      <c r="J25" s="43"/>
      <c r="K25" s="44"/>
    </row>
    <row r="26" spans="1:11" hidden="1">
      <c r="A26" t="s">
        <v>1020</v>
      </c>
      <c r="B26" t="s">
        <v>1051</v>
      </c>
      <c r="C26" t="s">
        <v>1052</v>
      </c>
      <c r="D26" t="s">
        <v>1053</v>
      </c>
      <c r="E26" t="s">
        <v>130</v>
      </c>
      <c r="F26" t="s">
        <v>1063</v>
      </c>
      <c r="G26" t="s">
        <v>1064</v>
      </c>
      <c r="H26" t="s">
        <v>1014</v>
      </c>
      <c r="I26" t="s">
        <v>1064</v>
      </c>
      <c r="J26" s="43"/>
      <c r="K26" s="44"/>
    </row>
    <row r="27" spans="1:11" hidden="1">
      <c r="A27" t="s">
        <v>1020</v>
      </c>
      <c r="B27" t="s">
        <v>1051</v>
      </c>
      <c r="C27" t="s">
        <v>1052</v>
      </c>
      <c r="D27" t="s">
        <v>1053</v>
      </c>
      <c r="E27" t="s">
        <v>348</v>
      </c>
      <c r="F27" t="s">
        <v>1065</v>
      </c>
      <c r="G27" t="s">
        <v>1066</v>
      </c>
      <c r="H27" t="s">
        <v>1014</v>
      </c>
      <c r="I27" t="s">
        <v>1066</v>
      </c>
      <c r="J27" s="43"/>
      <c r="K27" s="44"/>
    </row>
    <row r="28" spans="1:11" hidden="1">
      <c r="A28" t="s">
        <v>1020</v>
      </c>
      <c r="B28" t="s">
        <v>1051</v>
      </c>
      <c r="C28" t="s">
        <v>1052</v>
      </c>
      <c r="D28" t="s">
        <v>1053</v>
      </c>
      <c r="E28" t="s">
        <v>863</v>
      </c>
      <c r="F28" t="s">
        <v>1033</v>
      </c>
      <c r="G28" t="s">
        <v>1067</v>
      </c>
      <c r="H28" t="s">
        <v>1014</v>
      </c>
      <c r="I28" t="s">
        <v>1067</v>
      </c>
      <c r="J28" s="43"/>
      <c r="K28" s="44"/>
    </row>
    <row r="29" spans="1:11" hidden="1">
      <c r="A29" t="s">
        <v>1020</v>
      </c>
      <c r="B29" t="s">
        <v>1051</v>
      </c>
      <c r="C29" t="s">
        <v>1052</v>
      </c>
      <c r="D29" t="s">
        <v>1053</v>
      </c>
      <c r="E29" t="s">
        <v>266</v>
      </c>
      <c r="F29" t="s">
        <v>1035</v>
      </c>
      <c r="G29" t="s">
        <v>1068</v>
      </c>
      <c r="H29" t="s">
        <v>1014</v>
      </c>
      <c r="I29" t="s">
        <v>1068</v>
      </c>
      <c r="J29" s="43"/>
      <c r="K29" s="44"/>
    </row>
    <row r="30" spans="1:11" hidden="1">
      <c r="A30" t="s">
        <v>1020</v>
      </c>
      <c r="B30" t="s">
        <v>1051</v>
      </c>
      <c r="C30" t="s">
        <v>1052</v>
      </c>
      <c r="D30" t="s">
        <v>1053</v>
      </c>
      <c r="E30" t="s">
        <v>237</v>
      </c>
      <c r="F30" t="s">
        <v>1069</v>
      </c>
      <c r="G30" t="s">
        <v>1070</v>
      </c>
      <c r="H30" t="s">
        <v>1014</v>
      </c>
      <c r="I30" t="s">
        <v>1070</v>
      </c>
      <c r="J30" s="43"/>
      <c r="K30" s="44"/>
    </row>
    <row r="31" spans="1:11" hidden="1">
      <c r="A31" t="s">
        <v>1020</v>
      </c>
      <c r="B31" t="s">
        <v>1051</v>
      </c>
      <c r="C31" t="s">
        <v>1052</v>
      </c>
      <c r="D31" t="s">
        <v>1053</v>
      </c>
      <c r="E31" t="s">
        <v>315</v>
      </c>
      <c r="F31" t="s">
        <v>1071</v>
      </c>
      <c r="G31" t="s">
        <v>1072</v>
      </c>
      <c r="H31" t="s">
        <v>1014</v>
      </c>
      <c r="I31" t="s">
        <v>1072</v>
      </c>
      <c r="J31" s="43"/>
      <c r="K31" s="44"/>
    </row>
    <row r="32" spans="1:11" hidden="1">
      <c r="A32" t="s">
        <v>1020</v>
      </c>
      <c r="B32" t="s">
        <v>1051</v>
      </c>
      <c r="C32" t="s">
        <v>1052</v>
      </c>
      <c r="D32" t="s">
        <v>1053</v>
      </c>
      <c r="E32" t="s">
        <v>288</v>
      </c>
      <c r="F32" t="s">
        <v>1073</v>
      </c>
      <c r="G32" t="s">
        <v>1074</v>
      </c>
      <c r="H32" t="s">
        <v>1014</v>
      </c>
      <c r="I32" t="s">
        <v>1074</v>
      </c>
      <c r="J32" s="43"/>
      <c r="K32" s="44"/>
    </row>
    <row r="33" spans="1:11" hidden="1">
      <c r="A33" t="s">
        <v>1020</v>
      </c>
      <c r="B33" t="s">
        <v>1051</v>
      </c>
      <c r="C33" t="s">
        <v>1052</v>
      </c>
      <c r="D33" t="s">
        <v>1053</v>
      </c>
      <c r="E33" t="s">
        <v>280</v>
      </c>
      <c r="F33" t="s">
        <v>1044</v>
      </c>
      <c r="G33" t="s">
        <v>1075</v>
      </c>
      <c r="H33" t="s">
        <v>1014</v>
      </c>
      <c r="I33" t="s">
        <v>1075</v>
      </c>
      <c r="J33" s="43"/>
      <c r="K33" s="44"/>
    </row>
    <row r="34" spans="1:11" hidden="1">
      <c r="A34" t="s">
        <v>1020</v>
      </c>
      <c r="B34" t="s">
        <v>1051</v>
      </c>
      <c r="C34" t="s">
        <v>1052</v>
      </c>
      <c r="D34" t="s">
        <v>1053</v>
      </c>
      <c r="E34" t="s">
        <v>907</v>
      </c>
      <c r="F34" t="s">
        <v>1076</v>
      </c>
      <c r="G34" t="s">
        <v>1077</v>
      </c>
      <c r="H34" t="s">
        <v>1014</v>
      </c>
      <c r="I34" t="s">
        <v>1077</v>
      </c>
      <c r="J34" s="43"/>
      <c r="K34" s="44"/>
    </row>
    <row r="35" spans="1:11" hidden="1">
      <c r="A35" t="s">
        <v>1020</v>
      </c>
      <c r="B35" t="s">
        <v>1051</v>
      </c>
      <c r="C35" t="s">
        <v>1052</v>
      </c>
      <c r="D35" t="s">
        <v>1053</v>
      </c>
      <c r="E35" t="s">
        <v>137</v>
      </c>
      <c r="F35" t="s">
        <v>1012</v>
      </c>
      <c r="G35" t="s">
        <v>1078</v>
      </c>
      <c r="H35" t="s">
        <v>1014</v>
      </c>
      <c r="I35" t="s">
        <v>1078</v>
      </c>
      <c r="J35" s="43"/>
      <c r="K35" s="44"/>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0 E A A B Q S w M E F A A C A A g A Y n 4 l W F I 5 3 / e j A A A A 9 w A A A B I A H A B D b 2 5 m a W c v U G F j a 2 F n Z S 5 4 b W w g o h g A K K A U A A A A A A A A A A A A A A A A A A A A A A A A A A A A h Y + 9 D o I w G E V f h X S n f y y G f J T B V R I T o n F t S o V G K I Y W y 7 s 5 + E i + g h h F 3 R z v u W e 4 9 3 6 9 Q T 5 1 b X T R g z O 9 z R D D F E X a q r 4 y t s 7 Q 6 I / x C u U C t l K d Z K 2 j W b Y u n V y V o c b 7 c 0 p I C A G H B P d D T T i l j B y K T a k a 3 U n 0 k c 1 / O T b W e W m V R g L 2 r z G C Y 8 Y T z C j n m A J Z K B T G f g 0 + D 3 6 2 P x D W Y + v H Q Q t t 4 1 0 J Z I l A 3 i f E A 1 B L A w Q U A A I A C A B i f i V 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n 4 l W P r R O U X 4 A Q A A K Q U A A B M A H A B G b 3 J t d W x h c y 9 T Z W N 0 a W 9 u M S 5 t I K I Y A C i g F A A A A A A A A A A A A A A A A A A A A A A A A A A A A M 2 T X 2 + b M B T F 3 y P l O 1 h U k x K J R o O 2 W b e J h 4 y 0 6 q a p 2 0 S k S i s T c u C G W D V 2 6 j 8 o U Z b v 3 k t g S 7 b C p O 1 p v G B + 1 x y f e z l o S A 2 T g k T 1 3 X v b 7 / V 7 e k k V Z O T E 0 Z t i L n l S U J U z k S w p U 6 k 1 Z O A P H R I Q D q b f I 3 h F 0 q o U k I S 6 H E 1 l a g s Q Z n D N O I x C K Q w + 6 I E z f R N / k H p p K Y m s Y C q + k + o h n t i M m f i T p g U l 7 1 A + n k J 6 6 p / F H 9 m j Z R k J 6 Y o Z y u P 3 K K I o G i y h M m o V M w x 0 f L X G d e U 6 b v U 5 M m v j D N 3 7 K X B W M F Q I n O + O S 0 L J b S F 0 c O m S K 5 H K j I k 8 8 P w L 3 y V f r D Q Q m Q 2 H 4 L A c 3 U o B 3 4 Z u 3 e q J 8 1 n J A m s Z u Q G a g d L V J G Z 0 j h u b S s M H 9 V R c c t / w C e d R S j l V O j D K H k u G S y p y V J x t V n C Q m y k q 9 E K q o j Z c F f W g 5 X x 3 u 3 W m 1 A C 2 Z n A P y X C 9 c 8 n W i f Z D + Y E N r M 0 e l 1 Q l J e X 2 5 w v C F n N Q + 9 o N T i 7 B 0 b W U / P E d w E N C y 7 y l O E n T 5 N F s X r R K 8 k W y x F l M y j x R R z 6 P 9 l w r g G T B J a 0 O x o 8 9 P h 9 V 7 e 5 2 w 3 6 P i d Y x / Z p T J j T L 4 C t b n a 4 4 Z D n 8 F / E M O U N t g h + s R H N Z / L v J l n y 6 R / n 0 v H 8 L 6 F + k q Y k o B q i m 3 r O w 1 N z v 4 G c d / L y D X 3 T w c Q d / 1 c E v O / j r D u 6 9 f P Z z N I V D x 6 z 4 c 9 6 e A F B L A Q I t A B Q A A g A I A G J + J V h S O d / 3 o w A A A P c A A A A S A A A A A A A A A A A A A A A A A A A A A A B D b 2 5 m a W c v U G F j a 2 F n Z S 5 4 b W x Q S w E C L Q A U A A I A C A B i f i V Y D 8 r p q 6 Q A A A D p A A A A E w A A A A A A A A A A A A A A A A D v A A A A W 0 N v b n R l b n R f V H l w Z X N d L n h t b F B L A Q I t A B Q A A g A I A G J + J V j 6 0 T l F + A E A A C k F A A A T A A A A A A A A A A A A A A A A A O A B A A B G b 3 J t d W x h c y 9 T Z W N 0 a W 9 u M S 5 t U E s F B g A A A A A D A A M A w g A A A C U 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g a A A A A A A A A p h 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z e W 1 i b 2 x f b W F y Z 2 l u X 2 h h a X J j d X Q l M j A o M i 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z e W 1 i b 2 x f b W F y Z 2 l u X 2 h h a X J j d X R f X z I i I C 8 + P E V u d H J 5 I F R 5 c G U 9 I k Z p b G x l Z E N v b X B s Z X R l U m V z d W x 0 V G 9 X b 3 J r c 2 h l Z X Q i I F Z h b H V l P S J s M S I g L z 4 8 R W 5 0 c n k g V H l w Z T 0 i R m l s b F N 0 Y X R 1 c y I g V m F s d W U 9 I n N D b 2 1 w b G V 0 Z S I g L z 4 8 R W 5 0 c n k g V H l w Z T 0 i R m l s b E N v b H V t b k 5 h b W V z I i B W Y W x 1 Z T 0 i c 1 s m c X V v d D t E Y X R l J n F 1 b 3 Q 7 L C Z x d W 9 0 O 1 N 5 b W J v b C Z x d W 9 0 O y w m c X V v d D t 2 Y X J f d m F s d W U m c X V v d D s s J n F 1 b 3 Q 7 S G F p c l 9 j d X Q m c X V v d D s s J n F 1 b 3 Q 7 M j Z X Z W V r X 2 F 2 Z y Z x d W 9 0 O y w m c X V v d D t B Y 2 N f c X R 5 J S Z x d W 9 0 O y w m c X V v d D t I Y W x m X 2 h v d X J B d m d f c m F 0 Z S Z x d W 9 0 O y w m c X V v d D t G c m V l X 2 Z s b 2 F 0 J n F 1 b 3 Q 7 X S I g L z 4 8 R W 5 0 c n k g V H l w Z T 0 i R m l s b E N v b H V t b l R 5 c G V z I i B W Y W x 1 Z T 0 i c 0 N R W U Z C U V V G Q l F N P S I g L z 4 8 R W 5 0 c n k g V H l w Z T 0 i R m l s b E x h c 3 R V c G R h d G V k I i B W Y W x 1 Z T 0 i Z D I w M j Q t M D E t M D V U M D c 6 M j E 6 M T M u M z E 4 O D c w M V o i I C 8 + P E V u d H J 5 I F R 5 c G U 9 I k Z p b G x F c n J v c k N v d W 5 0 I i B W Y W x 1 Z T 0 i b D A i I C 8 + P E V u d H J 5 I F R 5 c G U 9 I k Z p b G x F c n J v c k N v Z G U i I F Z h b H V l P S J z V W 5 r b m 9 3 b i I g L z 4 8 R W 5 0 c n k g V H l w Z T 0 i R m l s b E N v d W 5 0 I i B W Y W x 1 Z T 0 i b D g 1 M i I g L z 4 8 R W 5 0 c n k g V H l w Z T 0 i Q W R k Z W R U b 0 R h d G F N b 2 R l b C I g V m F s d W U 9 I m w w I i A v P j x F b n R y e S B U e X B l P S J S Z W x h d G l v b n N o a X B J b m Z v Q 2 9 u d G F p b m V y I i B W Y W x 1 Z T 0 i c 3 s m c X V v d D t j b 2 x 1 b W 5 D b 3 V u d C Z x d W 9 0 O z o 4 L C Z x d W 9 0 O 2 t l e U N v b H V t b k 5 h b W V z J n F 1 b 3 Q 7 O l t d L C Z x d W 9 0 O 3 F 1 Z X J 5 U m V s Y X R p b 2 5 z a G l w c y Z x d W 9 0 O z p b X S w m c X V v d D t j b 2 x 1 b W 5 J Z G V u d G l 0 a W V z J n F 1 b 3 Q 7 O l s m c X V v d D t T Z W N 0 a W 9 u M S 9 z e W 1 i b 2 x f b W F y Z 2 l u X 2 h h a X J j d X Q g K D I p L 0 F 1 d G 9 S Z W 1 v d m V k Q 2 9 s d W 1 u c z E u e 0 R h d G U s M H 0 m c X V v d D s s J n F 1 b 3 Q 7 U 2 V j d G l v b j E v c 3 l t Y m 9 s X 2 1 h c m d p b l 9 o Y W l y Y 3 V 0 I C g y K S 9 B d X R v U m V t b 3 Z l Z E N v b H V t b n M x L n t T e W 1 i b 2 w s M X 0 m c X V v d D s s J n F 1 b 3 Q 7 U 2 V j d G l v b j E v c 3 l t Y m 9 s X 2 1 h c m d p b l 9 o Y W l y Y 3 V 0 I C g y K S 9 B d X R v U m V t b 3 Z l Z E N v b H V t b n M x L n t 2 Y X J f d m F s d W U s M n 0 m c X V v d D s s J n F 1 b 3 Q 7 U 2 V j d G l v b j E v c 3 l t Y m 9 s X 2 1 h c m d p b l 9 o Y W l y Y 3 V 0 I C g y K S 9 B d X R v U m V t b 3 Z l Z E N v b H V t b n M x L n t I Y W l y X 2 N 1 d C w z f S Z x d W 9 0 O y w m c X V v d D t T Z W N 0 a W 9 u M S 9 z e W 1 i b 2 x f b W F y Z 2 l u X 2 h h a X J j d X Q g K D I p L 0 F 1 d G 9 S Z W 1 v d m V k Q 2 9 s d W 1 u c z E u e z I 2 V 2 V l a 1 9 h d m c s N H 0 m c X V v d D s s J n F 1 b 3 Q 7 U 2 V j d G l v b j E v c 3 l t Y m 9 s X 2 1 h c m d p b l 9 o Y W l y Y 3 V 0 I C g y K S 9 B d X R v U m V t b 3 Z l Z E N v b H V t b n M x L n t B Y 2 N f c X R 5 J S w 1 f S Z x d W 9 0 O y w m c X V v d D t T Z W N 0 a W 9 u M S 9 z e W 1 i b 2 x f b W F y Z 2 l u X 2 h h a X J j d X Q g K D I p L 0 F 1 d G 9 S Z W 1 v d m V k Q 2 9 s d W 1 u c z E u e 0 h h b G Z f a G 9 1 c k F 2 Z 1 9 y Y X R l L D Z 9 J n F 1 b 3 Q 7 L C Z x d W 9 0 O 1 N l Y 3 R p b 2 4 x L 3 N 5 b W J v b F 9 t Y X J n a W 5 f a G F p c m N 1 d C A o M i k v Q X V 0 b 1 J l b W 9 2 Z W R D b 2 x 1 b W 5 z M S 5 7 R n J l Z V 9 m b G 9 h d C w 3 f S Z x d W 9 0 O 1 0 s J n F 1 b 3 Q 7 Q 2 9 s d W 1 u Q 2 9 1 b n Q m c X V v d D s 6 O C w m c X V v d D t L Z X l D b 2 x 1 b W 5 O Y W 1 l c y Z x d W 9 0 O z p b X S w m c X V v d D t D b 2 x 1 b W 5 J Z G V u d G l 0 a W V z J n F 1 b 3 Q 7 O l s m c X V v d D t T Z W N 0 a W 9 u M S 9 z e W 1 i b 2 x f b W F y Z 2 l u X 2 h h a X J j d X Q g K D I p L 0 F 1 d G 9 S Z W 1 v d m V k Q 2 9 s d W 1 u c z E u e 0 R h d G U s M H 0 m c X V v d D s s J n F 1 b 3 Q 7 U 2 V j d G l v b j E v c 3 l t Y m 9 s X 2 1 h c m d p b l 9 o Y W l y Y 3 V 0 I C g y K S 9 B d X R v U m V t b 3 Z l Z E N v b H V t b n M x L n t T e W 1 i b 2 w s M X 0 m c X V v d D s s J n F 1 b 3 Q 7 U 2 V j d G l v b j E v c 3 l t Y m 9 s X 2 1 h c m d p b l 9 o Y W l y Y 3 V 0 I C g y K S 9 B d X R v U m V t b 3 Z l Z E N v b H V t b n M x L n t 2 Y X J f d m F s d W U s M n 0 m c X V v d D s s J n F 1 b 3 Q 7 U 2 V j d G l v b j E v c 3 l t Y m 9 s X 2 1 h c m d p b l 9 o Y W l y Y 3 V 0 I C g y K S 9 B d X R v U m V t b 3 Z l Z E N v b H V t b n M x L n t I Y W l y X 2 N 1 d C w z f S Z x d W 9 0 O y w m c X V v d D t T Z W N 0 a W 9 u M S 9 z e W 1 i b 2 x f b W F y Z 2 l u X 2 h h a X J j d X Q g K D I p L 0 F 1 d G 9 S Z W 1 v d m V k Q 2 9 s d W 1 u c z E u e z I 2 V 2 V l a 1 9 h d m c s N H 0 m c X V v d D s s J n F 1 b 3 Q 7 U 2 V j d G l v b j E v c 3 l t Y m 9 s X 2 1 h c m d p b l 9 o Y W l y Y 3 V 0 I C g y K S 9 B d X R v U m V t b 3 Z l Z E N v b H V t b n M x L n t B Y 2 N f c X R 5 J S w 1 f S Z x d W 9 0 O y w m c X V v d D t T Z W N 0 a W 9 u M S 9 z e W 1 i b 2 x f b W F y Z 2 l u X 2 h h a X J j d X Q g K D I p L 0 F 1 d G 9 S Z W 1 v d m V k Q 2 9 s d W 1 u c z E u e 0 h h b G Z f a G 9 1 c k F 2 Z 1 9 y Y X R l L D Z 9 J n F 1 b 3 Q 7 L C Z x d W 9 0 O 1 N l Y 3 R p b 2 4 x L 3 N 5 b W J v b F 9 t Y X J n a W 5 f a G F p c m N 1 d C A o M i k v Q X V 0 b 1 J l b W 9 2 Z W R D b 2 x 1 b W 5 z M S 5 7 R n J l Z V 9 m b G 9 h d C w 3 f S Z x d W 9 0 O 1 0 s J n F 1 b 3 Q 7 U m V s Y X R p b 2 5 z a G l w S W 5 m b y Z x d W 9 0 O z p b X X 0 i I C 8 + P C 9 T d G F i b G V F b n R y a W V z P j w v S X R l b T 4 8 S X R l b T 4 8 S X R l b U x v Y 2 F 0 a W 9 u P j x J d G V t V H l w Z T 5 G b 3 J t d W x h P C 9 J d G V t V H l w Z T 4 8 S X R l b V B h d G g + U 2 V j d G l v b j E v c 3 l t Y m 9 s X 2 1 h c m d p b l 9 o Y W l y Y 3 V 0 J T I w K D I p L 1 N v d X J j Z T w v S X R l b V B h d G g + P C 9 J d G V t T G 9 j Y X R p b 2 4 + P F N 0 Y W J s Z U V u d H J p Z X M g L z 4 8 L 0 l 0 Z W 0 + P E l 0 Z W 0 + P E l 0 Z W 1 M b 2 N h d G l v b j 4 8 S X R l b V R 5 c G U + R m 9 y b X V s Y T w v S X R l b V R 5 c G U + P E l 0 Z W 1 Q Y X R o P l N l Y 3 R p b 2 4 x L 3 N 5 b W J v b F 9 t Y X J n a W 5 f a G F p c m N 1 d C U y M C g y K S 9 Q c m 9 t b 3 R l Z C U y M E h l Y W R l c n M 8 L 0 l 0 Z W 1 Q Y X R o P j w v S X R l b U x v Y 2 F 0 a W 9 u P j x T d G F i b G V F b n R y a W V z I C 8 + P C 9 J d G V t P j x J d G V t P j x J d G V t T G 9 j Y X R p b 2 4 + P E l 0 Z W 1 U e X B l P k Z v c m 1 1 b G E 8 L 0 l 0 Z W 1 U e X B l P j x J d G V t U G F 0 a D 5 T Z W N 0 a W 9 u M S 9 z e W 1 i b 2 x f b W F y Z 2 l u X 2 h h a X J j d X Q l M j A o M i k v Q 2 h h b m d l Z C U y M F R 5 c G U 8 L 0 l 0 Z W 1 Q Y X R o P j w v S X R l b U x v Y 2 F 0 a W 9 u P j x T d G F i b G V F b n R y a W V z I C 8 + P C 9 J d G V t P j x J d G V t P j x J d G V t T G 9 j Y X R p b 2 4 + P E l 0 Z W 1 U e X B l P k Z v c m 1 1 b G E 8 L 0 l 0 Z W 1 U e X B l P j x J d G V t U G F 0 a D 5 T Z W N 0 a W 9 u M S 9 p b n N p Z G V a a X A t c G x l Z G d 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a W 5 z a W R l W m l w X 3 B s Z W R n Z S I g L z 4 8 R W 5 0 c n k g V H l w Z T 0 i R m l s b G V k Q 2 9 t c G x l d G V S Z X N 1 b H R U b 1 d v c m t z a G V l d C I g V m F s d W U 9 I m w x I i A v P j x F b n R y e S B U e X B l P S J G a W x s U 3 R h d H V z I i B W Y W x 1 Z T 0 i c 0 N v b X B s Z X R l 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X S I g L z 4 8 R W 5 0 c n k g V H l w Z T 0 i R m l s b E N v b H V t b l R 5 c G V z I i B W Y W x 1 Z T 0 i c 0 J n W U d C Z 1 l H Q m d Z R 0 N R b z 0 i I C 8 + P E V u d H J 5 I F R 5 c G U 9 I k Z p b G x M Y X N 0 V X B k Y X R l Z C I g V m F s d W U 9 I m Q y M D I 0 L T A x L T A 1 V D E w O j E 1 O j U 3 L j U 3 M j I w N D B a I i A v P j x F b n R y e S B U e X B l P S J G a W x s R X J y b 3 J D b 3 V u d C I g V m F s d W U 9 I m w w I i A v P j x F b n R y e S B U e X B l P S J G a W x s R X J y b 3 J D b 2 R l I i B W Y W x 1 Z T 0 i c 1 V u a 2 5 v d 2 4 i I C 8 + P E V u d H J 5 I F R 5 c G U 9 I k Z p b G x D b 3 V u d C I g V m F s d W U 9 I m w z N C I g L z 4 8 R W 5 0 c n k g V H l w Z T 0 i Q W R k Z W R U b 0 R h d G F N b 2 R l b C I g V m F s d W U 9 I m w w I i A v P j x F b n R y e S B U e X B l P S J S Z W x h d G l v b n N o a X B J b m Z v Q 2 9 u d G F p b m V y I i B W Y W x 1 Z T 0 i c 3 s m c X V v d D t j b 2 x 1 b W 5 D b 3 V u d C Z x d W 9 0 O z o x M S w m c X V v d D t r Z X l D b 2 x 1 b W 5 O Y W 1 l c y Z x d W 9 0 O z p b X S w m c X V v d D t x d W V y e V J l b G F 0 a W 9 u c 2 h p c H M m c X V v d D s 6 W 1 0 s J n F 1 b 3 Q 7 Y 2 9 s d W 1 u S W R l b n R p d G l l c y Z x d W 9 0 O z p b J n F 1 b 3 Q 7 U 2 V j d G l v b j E v a W 5 z a W R l W m l w L X B s Z W R n Z S 9 B d X R v U m V t b 3 Z l Z E N v b H V t b n M x L n t D b 2 x 1 b W 4 x L D B 9 J n F 1 b 3 Q 7 L C Z x d W 9 0 O 1 N l Y 3 R p b 2 4 x L 2 l u c 2 l k Z V p p c C 1 w b G V k Z 2 U v Q X V 0 b 1 J l b W 9 2 Z W R D b 2 x 1 b W 5 z M S 5 7 Q 2 9 s d W 1 u M i w x f S Z x d W 9 0 O y w m c X V v d D t T Z W N 0 a W 9 u M S 9 p b n N p Z G V a a X A t c G x l Z G d l L 0 F 1 d G 9 S Z W 1 v d m V k Q 2 9 s d W 1 u c z E u e 0 N v b H V t b j M s M n 0 m c X V v d D s s J n F 1 b 3 Q 7 U 2 V j d G l v b j E v a W 5 z a W R l W m l w L X B s Z W R n Z S 9 B d X R v U m V t b 3 Z l Z E N v b H V t b n M x L n t D b 2 x 1 b W 4 0 L D N 9 J n F 1 b 3 Q 7 L C Z x d W 9 0 O 1 N l Y 3 R p b 2 4 x L 2 l u c 2 l k Z V p p c C 1 w b G V k Z 2 U v Q X V 0 b 1 J l b W 9 2 Z W R D b 2 x 1 b W 5 z M S 5 7 Q 2 9 s d W 1 u N S w 0 f S Z x d W 9 0 O y w m c X V v d D t T Z W N 0 a W 9 u M S 9 p b n N p Z G V a a X A t c G x l Z G d l L 0 F 1 d G 9 S Z W 1 v d m V k Q 2 9 s d W 1 u c z E u e 0 N v b H V t b j Y s N X 0 m c X V v d D s s J n F 1 b 3 Q 7 U 2 V j d G l v b j E v a W 5 z a W R l W m l w L X B s Z W R n Z S 9 B d X R v U m V t b 3 Z l Z E N v b H V t b n M x L n t D b 2 x 1 b W 4 3 L D Z 9 J n F 1 b 3 Q 7 L C Z x d W 9 0 O 1 N l Y 3 R p b 2 4 x L 2 l u c 2 l k Z V p p c C 1 w b G V k Z 2 U v Q X V 0 b 1 J l b W 9 2 Z W R D b 2 x 1 b W 5 z M S 5 7 Q 2 9 s d W 1 u O C w 3 f S Z x d W 9 0 O y w m c X V v d D t T Z W N 0 a W 9 u M S 9 p b n N p Z G V a a X A t c G x l Z G d l L 0 F 1 d G 9 S Z W 1 v d m V k Q 2 9 s d W 1 u c z E u e 0 N v b H V t b j k s O H 0 m c X V v d D s s J n F 1 b 3 Q 7 U 2 V j d G l v b j E v a W 5 z a W R l W m l w L X B s Z W R n Z S 9 B d X R v U m V t b 3 Z l Z E N v b H V t b n M x L n t D b 2 x 1 b W 4 x M C w 5 f S Z x d W 9 0 O y w m c X V v d D t T Z W N 0 a W 9 u M S 9 p b n N p Z G V a a X A t c G x l Z G d l L 0 F 1 d G 9 S Z W 1 v d m V k Q 2 9 s d W 1 u c z E u e 0 N v b H V t b j E x L D E w f S Z x d W 9 0 O 1 0 s J n F 1 b 3 Q 7 Q 2 9 s d W 1 u Q 2 9 1 b n Q m c X V v d D s 6 M T E s J n F 1 b 3 Q 7 S 2 V 5 Q 2 9 s d W 1 u T m F t Z X M m c X V v d D s 6 W 1 0 s J n F 1 b 3 Q 7 Q 2 9 s d W 1 u S W R l b n R p d G l l c y Z x d W 9 0 O z p b J n F 1 b 3 Q 7 U 2 V j d G l v b j E v a W 5 z a W R l W m l w L X B s Z W R n Z S 9 B d X R v U m V t b 3 Z l Z E N v b H V t b n M x L n t D b 2 x 1 b W 4 x L D B 9 J n F 1 b 3 Q 7 L C Z x d W 9 0 O 1 N l Y 3 R p b 2 4 x L 2 l u c 2 l k Z V p p c C 1 w b G V k Z 2 U v Q X V 0 b 1 J l b W 9 2 Z W R D b 2 x 1 b W 5 z M S 5 7 Q 2 9 s d W 1 u M i w x f S Z x d W 9 0 O y w m c X V v d D t T Z W N 0 a W 9 u M S 9 p b n N p Z G V a a X A t c G x l Z G d l L 0 F 1 d G 9 S Z W 1 v d m V k Q 2 9 s d W 1 u c z E u e 0 N v b H V t b j M s M n 0 m c X V v d D s s J n F 1 b 3 Q 7 U 2 V j d G l v b j E v a W 5 z a W R l W m l w L X B s Z W R n Z S 9 B d X R v U m V t b 3 Z l Z E N v b H V t b n M x L n t D b 2 x 1 b W 4 0 L D N 9 J n F 1 b 3 Q 7 L C Z x d W 9 0 O 1 N l Y 3 R p b 2 4 x L 2 l u c 2 l k Z V p p c C 1 w b G V k Z 2 U v Q X V 0 b 1 J l b W 9 2 Z W R D b 2 x 1 b W 5 z M S 5 7 Q 2 9 s d W 1 u N S w 0 f S Z x d W 9 0 O y w m c X V v d D t T Z W N 0 a W 9 u M S 9 p b n N p Z G V a a X A t c G x l Z G d l L 0 F 1 d G 9 S Z W 1 v d m V k Q 2 9 s d W 1 u c z E u e 0 N v b H V t b j Y s N X 0 m c X V v d D s s J n F 1 b 3 Q 7 U 2 V j d G l v b j E v a W 5 z a W R l W m l w L X B s Z W R n Z S 9 B d X R v U m V t b 3 Z l Z E N v b H V t b n M x L n t D b 2 x 1 b W 4 3 L D Z 9 J n F 1 b 3 Q 7 L C Z x d W 9 0 O 1 N l Y 3 R p b 2 4 x L 2 l u c 2 l k Z V p p c C 1 w b G V k Z 2 U v Q X V 0 b 1 J l b W 9 2 Z W R D b 2 x 1 b W 5 z M S 5 7 Q 2 9 s d W 1 u O C w 3 f S Z x d W 9 0 O y w m c X V v d D t T Z W N 0 a W 9 u M S 9 p b n N p Z G V a a X A t c G x l Z G d l L 0 F 1 d G 9 S Z W 1 v d m V k Q 2 9 s d W 1 u c z E u e 0 N v b H V t b j k s O H 0 m c X V v d D s s J n F 1 b 3 Q 7 U 2 V j d G l v b j E v a W 5 z a W R l W m l w L X B s Z W R n Z S 9 B d X R v U m V t b 3 Z l Z E N v b H V t b n M x L n t D b 2 x 1 b W 4 x M C w 5 f S Z x d W 9 0 O y w m c X V v d D t T Z W N 0 a W 9 u M S 9 p b n N p Z G V a a X A t c G x l Z G d l L 0 F 1 d G 9 S Z W 1 v d m V k Q 2 9 s d W 1 u c z E u e 0 N v b H V t b j E x L D E w f S Z x d W 9 0 O 1 0 s J n F 1 b 3 Q 7 U m V s Y X R p b 2 5 z a G l w S W 5 m b y Z x d W 9 0 O z p b X X 0 i I C 8 + P C 9 T d G F i b G V F b n R y a W V z P j w v S X R l b T 4 8 S X R l b T 4 8 S X R l b U x v Y 2 F 0 a W 9 u P j x J d G V t V H l w Z T 5 G b 3 J t d W x h P C 9 J d G V t V H l w Z T 4 8 S X R l b V B h d G g + U 2 V j d G l v b j E v a W 5 z a W R l W m l w L X B s Z W R n Z S 9 T b 3 V y Y 2 U 8 L 0 l 0 Z W 1 Q Y X R o P j w v S X R l b U x v Y 2 F 0 a W 9 u P j x T d G F i b G V F b n R y a W V z I C 8 + P C 9 J d G V t P j x J d G V t P j x J d G V t T G 9 j Y X R p b 2 4 + P E l 0 Z W 1 U e X B l P k Z v c m 1 1 b G E 8 L 0 l 0 Z W 1 U e X B l P j x J d G V t U G F 0 a D 5 T Z W N 0 a W 9 u M S 9 p b n N p Z G V a a X A t c G x l Z G d l L 0 N o Y W 5 n Z W Q l M j B U e X B l P C 9 J d G V t U G F 0 a D 4 8 L 0 l 0 Z W 1 M b 2 N h d G l v b j 4 8 U 3 R h Y m x l R W 5 0 c m l l c y A v P j w v S X R l b T 4 8 L 0 l 0 Z W 1 z P j w v T G 9 j Y W x Q Y W N r Y W d l T W V 0 Y W R h d G F G a W x l P h Y A A A B Q S w U G A A A A A A A A A A A A A A A A A A A A A A A A J g E A A A E A A A D Q j J 3 f A R X R E Y x 6 A M B P w p f r A Q A A A A Q R Q F U N F M 1 L j E E D q 5 I I U 1 Q A A A A A A g A A A A A A E G Y A A A A B A A A g A A A A p 5 Q b l G B R p A f 7 R a 2 H d W G 1 E v u E i 5 E R t T 5 a w D p 3 l e N R 6 Q 4 A A A A A D o A A A A A C A A A g A A A A s h w l s 7 0 2 9 R 0 N f U 9 6 D K I 8 g x 7 R o h I I W B a U M 6 v y 3 p n Z 9 j h Q A A A A x 8 a w 4 Q n k + 9 G t E F S c D J Y r h Z e f B K 9 I S p 6 3 Y T 4 0 o E z h 6 5 G a F H q J M 9 i p A K / I u C V 6 u p L W d U T e N r O u C v F A I p U w 3 Q X 2 o 5 x Y y 8 q 9 L I W h o O V 4 N A p A N j x A A A A A R r G N l U A 9 6 o H x P z h a W 6 A m j / w 8 Z 8 k 9 n g b m 2 r c T w 3 S t 5 t 2 t J V D m V a H l y l i B M X f E A T V N l z S p T 8 m g J H d l u x 3 Y / G N G B g = = < / D a t a M a s h u p > 
</file>

<file path=customXml/itemProps1.xml><?xml version="1.0" encoding="utf-8"?>
<ds:datastoreItem xmlns:ds="http://schemas.openxmlformats.org/officeDocument/2006/customXml" ds:itemID="{43C79A30-09EF-49B9-9F0E-80B19445DDA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LC New format</vt:lpstr>
      <vt:lpstr>T-Bills working</vt:lpstr>
      <vt:lpstr>VAR</vt:lpstr>
      <vt:lpstr>symbol_margin_haircut (2)</vt:lpstr>
      <vt:lpstr>insideZip-pledge</vt:lpstr>
      <vt:lpstr>'LC New format'!Print_Area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2024-02-13T06:42:25Z</dcterms:modified>
</cp:coreProperties>
</file>